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0416" windowHeight="8568"/>
  </bookViews>
  <sheets>
    <sheet name="v = 0" sheetId="1" r:id="rId1"/>
    <sheet name="v = 1" sheetId="2" r:id="rId2"/>
    <sheet name="v = 2" sheetId="3" r:id="rId3"/>
    <sheet name="v = 3" sheetId="4" r:id="rId4"/>
    <sheet name="v = 4" sheetId="5" r:id="rId5"/>
    <sheet name="v = 5" sheetId="6" r:id="rId6"/>
  </sheets>
  <calcPr calcId="125725"/>
</workbook>
</file>

<file path=xl/calcChain.xml><?xml version="1.0" encoding="utf-8"?>
<calcChain xmlns="http://schemas.openxmlformats.org/spreadsheetml/2006/main">
  <c r="A2" i="6"/>
  <c r="A3" s="1"/>
  <c r="B3" i="5"/>
  <c r="C3" s="1"/>
  <c r="B2"/>
  <c r="C2" s="1"/>
  <c r="A3"/>
  <c r="A4"/>
  <c r="B4" s="1"/>
  <c r="C4" s="1"/>
  <c r="A2" i="4"/>
  <c r="B2" s="1"/>
  <c r="A2" i="3"/>
  <c r="A3" s="1"/>
  <c r="A2" i="2"/>
  <c r="B2" s="1"/>
  <c r="B2" i="1"/>
  <c r="C2" s="1"/>
  <c r="B3"/>
  <c r="C3"/>
  <c r="B4"/>
  <c r="C4" s="1"/>
  <c r="B5"/>
  <c r="C5"/>
  <c r="B6"/>
  <c r="C6" s="1"/>
  <c r="B7"/>
  <c r="C7"/>
  <c r="B8"/>
  <c r="C8" s="1"/>
  <c r="B9"/>
  <c r="C9"/>
  <c r="B10"/>
  <c r="C10" s="1"/>
  <c r="B11"/>
  <c r="C11"/>
  <c r="B12"/>
  <c r="C12" s="1"/>
  <c r="B13"/>
  <c r="C13"/>
  <c r="B14"/>
  <c r="C14" s="1"/>
  <c r="B15"/>
  <c r="C15"/>
  <c r="B16"/>
  <c r="C16" s="1"/>
  <c r="B17"/>
  <c r="C17"/>
  <c r="B18"/>
  <c r="C18" s="1"/>
  <c r="B19"/>
  <c r="C19"/>
  <c r="B20"/>
  <c r="C20" s="1"/>
  <c r="B21"/>
  <c r="C21"/>
  <c r="B22"/>
  <c r="C22" s="1"/>
  <c r="B23"/>
  <c r="C23"/>
  <c r="B24"/>
  <c r="C24" s="1"/>
  <c r="B25"/>
  <c r="C25"/>
  <c r="B26"/>
  <c r="C26" s="1"/>
  <c r="B27"/>
  <c r="C27"/>
  <c r="B28"/>
  <c r="C28" s="1"/>
  <c r="B29"/>
  <c r="C29"/>
  <c r="B30"/>
  <c r="C30" s="1"/>
  <c r="B31"/>
  <c r="C31"/>
  <c r="B32"/>
  <c r="C32" s="1"/>
  <c r="G2"/>
  <c r="G3" s="1"/>
  <c r="B3" i="3" l="1"/>
  <c r="C3" s="1"/>
  <c r="A4"/>
  <c r="B3" i="6"/>
  <c r="C3" s="1"/>
  <c r="A4"/>
  <c r="F2" i="1"/>
  <c r="F3" s="1"/>
  <c r="E6" s="1"/>
  <c r="C2" i="4"/>
  <c r="C2" i="2"/>
  <c r="E2" i="1"/>
  <c r="E3" s="1"/>
  <c r="A3" i="2"/>
  <c r="A5" i="5"/>
  <c r="B2" i="6"/>
  <c r="A3" i="4"/>
  <c r="B2" i="3"/>
  <c r="A6" i="5" l="1"/>
  <c r="B5"/>
  <c r="C5" s="1"/>
  <c r="C2" i="6"/>
  <c r="C2" i="3"/>
  <c r="B4"/>
  <c r="C4" s="1"/>
  <c r="A5"/>
  <c r="A4" i="4"/>
  <c r="B3"/>
  <c r="C3" s="1"/>
  <c r="A4" i="2"/>
  <c r="B3"/>
  <c r="C3" s="1"/>
  <c r="A5" i="6"/>
  <c r="B4"/>
  <c r="C4" s="1"/>
  <c r="B5" i="3" l="1"/>
  <c r="C5" s="1"/>
  <c r="A6"/>
  <c r="A7" i="5"/>
  <c r="B6"/>
  <c r="C6" s="1"/>
  <c r="A6" i="6"/>
  <c r="B5"/>
  <c r="C5" s="1"/>
  <c r="B4" i="4"/>
  <c r="C4" s="1"/>
  <c r="A5"/>
  <c r="A5" i="2"/>
  <c r="B4"/>
  <c r="C4" s="1"/>
  <c r="A7" i="6" l="1"/>
  <c r="B6"/>
  <c r="C6" s="1"/>
  <c r="B6" i="3"/>
  <c r="C6" s="1"/>
  <c r="A7"/>
  <c r="B7" i="5"/>
  <c r="C7" s="1"/>
  <c r="A8"/>
  <c r="B5" i="2"/>
  <c r="C5" s="1"/>
  <c r="A6"/>
  <c r="B5" i="4"/>
  <c r="C5" s="1"/>
  <c r="A6"/>
  <c r="B6" l="1"/>
  <c r="C6" s="1"/>
  <c r="A7"/>
  <c r="B7" i="3"/>
  <c r="C7" s="1"/>
  <c r="A8"/>
  <c r="B7" i="6"/>
  <c r="C7" s="1"/>
  <c r="A8"/>
  <c r="B6" i="2"/>
  <c r="C6" s="1"/>
  <c r="A7"/>
  <c r="B8" i="5"/>
  <c r="C8" s="1"/>
  <c r="A9"/>
  <c r="A8" i="2" l="1"/>
  <c r="B7"/>
  <c r="C7" s="1"/>
  <c r="B8" i="3"/>
  <c r="C8" s="1"/>
  <c r="A9"/>
  <c r="B9" i="5"/>
  <c r="C9" s="1"/>
  <c r="A10"/>
  <c r="A9" i="6"/>
  <c r="B8"/>
  <c r="C8" s="1"/>
  <c r="A8" i="4"/>
  <c r="B7"/>
  <c r="C7" s="1"/>
  <c r="B8" l="1"/>
  <c r="C8" s="1"/>
  <c r="A9"/>
  <c r="A9" i="2"/>
  <c r="B8"/>
  <c r="C8" s="1"/>
  <c r="A11" i="5"/>
  <c r="B10"/>
  <c r="C10" s="1"/>
  <c r="A10" i="6"/>
  <c r="B9"/>
  <c r="C9" s="1"/>
  <c r="B9" i="3"/>
  <c r="C9" s="1"/>
  <c r="A10"/>
  <c r="B11" i="5" l="1"/>
  <c r="C11" s="1"/>
  <c r="A12"/>
  <c r="B9" i="4"/>
  <c r="C9" s="1"/>
  <c r="A10"/>
  <c r="B10" i="3"/>
  <c r="C10" s="1"/>
  <c r="A11"/>
  <c r="B9" i="2"/>
  <c r="C9" s="1"/>
  <c r="A10"/>
  <c r="A11" i="6"/>
  <c r="B10"/>
  <c r="C10" s="1"/>
  <c r="B11" l="1"/>
  <c r="C11" s="1"/>
  <c r="A12"/>
  <c r="B11" i="3"/>
  <c r="C11" s="1"/>
  <c r="A12"/>
  <c r="B12" i="5"/>
  <c r="C12" s="1"/>
  <c r="A13"/>
  <c r="B10" i="2"/>
  <c r="C10" s="1"/>
  <c r="A11"/>
  <c r="A11" i="4"/>
  <c r="B10"/>
  <c r="C10" s="1"/>
  <c r="A12" l="1"/>
  <c r="B11"/>
  <c r="C11" s="1"/>
  <c r="A14" i="5"/>
  <c r="B13"/>
  <c r="C13" s="1"/>
  <c r="A13" i="6"/>
  <c r="B12"/>
  <c r="C12" s="1"/>
  <c r="B11" i="2"/>
  <c r="C11" s="1"/>
  <c r="A12"/>
  <c r="B12" i="3"/>
  <c r="C12" s="1"/>
  <c r="A13"/>
  <c r="A15" i="5" l="1"/>
  <c r="B14"/>
  <c r="C14" s="1"/>
  <c r="A13" i="2"/>
  <c r="B12"/>
  <c r="C12" s="1"/>
  <c r="A14" i="6"/>
  <c r="B13"/>
  <c r="C13" s="1"/>
  <c r="A13" i="4"/>
  <c r="B12"/>
  <c r="C12" s="1"/>
  <c r="B13" i="3"/>
  <c r="C13" s="1"/>
  <c r="A14"/>
  <c r="B15" i="5" l="1"/>
  <c r="C15" s="1"/>
  <c r="A16"/>
  <c r="B14" i="3"/>
  <c r="C14" s="1"/>
  <c r="A15"/>
  <c r="B13" i="4"/>
  <c r="C13" s="1"/>
  <c r="A14"/>
  <c r="B13" i="2"/>
  <c r="C13" s="1"/>
  <c r="A14"/>
  <c r="A15" i="6"/>
  <c r="B14"/>
  <c r="C14" s="1"/>
  <c r="B14" i="4" l="1"/>
  <c r="C14" s="1"/>
  <c r="A15"/>
  <c r="B15" i="6"/>
  <c r="C15" s="1"/>
  <c r="A16"/>
  <c r="B16" i="5"/>
  <c r="C16" s="1"/>
  <c r="A17"/>
  <c r="B14" i="2"/>
  <c r="C14" s="1"/>
  <c r="A15"/>
  <c r="B15" i="3"/>
  <c r="C15" s="1"/>
  <c r="A16"/>
  <c r="B16" l="1"/>
  <c r="C16" s="1"/>
  <c r="A17"/>
  <c r="B17" i="5"/>
  <c r="C17" s="1"/>
  <c r="A18"/>
  <c r="A16" i="4"/>
  <c r="B15"/>
  <c r="C15" s="1"/>
  <c r="A16" i="2"/>
  <c r="B15"/>
  <c r="C15" s="1"/>
  <c r="A17" i="6"/>
  <c r="B16"/>
  <c r="C16" s="1"/>
  <c r="B16" i="4" l="1"/>
  <c r="C16" s="1"/>
  <c r="A17"/>
  <c r="B17" i="3"/>
  <c r="C17" s="1"/>
  <c r="A18"/>
  <c r="A17" i="2"/>
  <c r="B16"/>
  <c r="C16" s="1"/>
  <c r="A18" i="6"/>
  <c r="B17"/>
  <c r="C17" s="1"/>
  <c r="A19" i="5"/>
  <c r="B18"/>
  <c r="C18" s="1"/>
  <c r="B17" i="4" l="1"/>
  <c r="C17" s="1"/>
  <c r="A18"/>
  <c r="A19" i="6"/>
  <c r="B18"/>
  <c r="C18" s="1"/>
  <c r="B19" i="5"/>
  <c r="C19" s="1"/>
  <c r="A20"/>
  <c r="B17" i="2"/>
  <c r="C17" s="1"/>
  <c r="A18"/>
  <c r="B18" i="3"/>
  <c r="C18" s="1"/>
  <c r="A19"/>
  <c r="B19" l="1"/>
  <c r="C19" s="1"/>
  <c r="A20"/>
  <c r="B20" i="5"/>
  <c r="C20" s="1"/>
  <c r="A21"/>
  <c r="A19" i="4"/>
  <c r="B18"/>
  <c r="C18" s="1"/>
  <c r="B19" i="6"/>
  <c r="C19" s="1"/>
  <c r="A20"/>
  <c r="B18" i="2"/>
  <c r="C18" s="1"/>
  <c r="A19"/>
  <c r="A20" i="4" l="1"/>
  <c r="B19"/>
  <c r="C19" s="1"/>
  <c r="B19" i="2"/>
  <c r="C19" s="1"/>
  <c r="A20"/>
  <c r="B20" i="3"/>
  <c r="C20" s="1"/>
  <c r="A21"/>
  <c r="A21" i="6"/>
  <c r="B20"/>
  <c r="C20" s="1"/>
  <c r="A22" i="5"/>
  <c r="B21"/>
  <c r="C21" s="1"/>
  <c r="B21" i="3" l="1"/>
  <c r="C21" s="1"/>
  <c r="A22"/>
  <c r="A22" i="6"/>
  <c r="B21"/>
  <c r="C21" s="1"/>
  <c r="A23" i="5"/>
  <c r="B22"/>
  <c r="C22" s="1"/>
  <c r="B20" i="4"/>
  <c r="C20" s="1"/>
  <c r="A21"/>
  <c r="A21" i="2"/>
  <c r="B20"/>
  <c r="C20" s="1"/>
  <c r="A23" i="6" l="1"/>
  <c r="B22"/>
  <c r="C22" s="1"/>
  <c r="B21" i="4"/>
  <c r="C21" s="1"/>
  <c r="A22"/>
  <c r="B21" i="2"/>
  <c r="C21" s="1"/>
  <c r="A22"/>
  <c r="B23" i="5"/>
  <c r="C23" s="1"/>
  <c r="A24"/>
  <c r="B22" i="3"/>
  <c r="C22" s="1"/>
  <c r="A23"/>
  <c r="B23" i="6" l="1"/>
  <c r="C23" s="1"/>
  <c r="A24"/>
  <c r="B23" i="3"/>
  <c r="C23" s="1"/>
  <c r="A24"/>
  <c r="B22" i="2"/>
  <c r="C22" s="1"/>
  <c r="A23"/>
  <c r="B24" i="5"/>
  <c r="C24" s="1"/>
  <c r="A25"/>
  <c r="B22" i="4"/>
  <c r="C22" s="1"/>
  <c r="A23"/>
  <c r="A24" l="1"/>
  <c r="B23"/>
  <c r="C23" s="1"/>
  <c r="A25" i="6"/>
  <c r="B24"/>
  <c r="C24" s="1"/>
  <c r="A24" i="2"/>
  <c r="B23"/>
  <c r="C23" s="1"/>
  <c r="B25" i="5"/>
  <c r="C25" s="1"/>
  <c r="A26"/>
  <c r="B24" i="3"/>
  <c r="C24" s="1"/>
  <c r="A25"/>
  <c r="A25" i="2" l="1"/>
  <c r="B24"/>
  <c r="C24" s="1"/>
  <c r="A26" i="6"/>
  <c r="B25"/>
  <c r="C25" s="1"/>
  <c r="B24" i="4"/>
  <c r="C24" s="1"/>
  <c r="A25"/>
  <c r="B25" i="3"/>
  <c r="C25" s="1"/>
  <c r="A26"/>
  <c r="A27" i="5"/>
  <c r="B26"/>
  <c r="C26" s="1"/>
  <c r="B25" i="4" l="1"/>
  <c r="C25" s="1"/>
  <c r="A26"/>
  <c r="A27" i="6"/>
  <c r="B26"/>
  <c r="C26" s="1"/>
  <c r="B26" i="3"/>
  <c r="C26" s="1"/>
  <c r="A27"/>
  <c r="B27" i="5"/>
  <c r="C27" s="1"/>
  <c r="A28"/>
  <c r="B25" i="2"/>
  <c r="C25" s="1"/>
  <c r="A26"/>
  <c r="B26" l="1"/>
  <c r="C26" s="1"/>
  <c r="A27"/>
  <c r="B27" i="3"/>
  <c r="C27" s="1"/>
  <c r="A28"/>
  <c r="A27" i="4"/>
  <c r="B26"/>
  <c r="C26" s="1"/>
  <c r="B27" i="6"/>
  <c r="C27" s="1"/>
  <c r="A28"/>
  <c r="B28" i="5"/>
  <c r="C28" s="1"/>
  <c r="A29"/>
  <c r="A28" i="4" l="1"/>
  <c r="B27"/>
  <c r="C27" s="1"/>
  <c r="A30" i="5"/>
  <c r="B29"/>
  <c r="C29" s="1"/>
  <c r="B27" i="2"/>
  <c r="C27" s="1"/>
  <c r="A28"/>
  <c r="A29" i="6"/>
  <c r="B28"/>
  <c r="C28" s="1"/>
  <c r="B28" i="3"/>
  <c r="C28" s="1"/>
  <c r="A29"/>
  <c r="B29" l="1"/>
  <c r="C29" s="1"/>
  <c r="A30"/>
  <c r="A29" i="2"/>
  <c r="B28"/>
  <c r="C28" s="1"/>
  <c r="B28" i="4"/>
  <c r="C28" s="1"/>
  <c r="A29"/>
  <c r="A30" i="6"/>
  <c r="B29"/>
  <c r="C29" s="1"/>
  <c r="A31" i="5"/>
  <c r="B30"/>
  <c r="C30" s="1"/>
  <c r="B31" l="1"/>
  <c r="C31" s="1"/>
  <c r="A32"/>
  <c r="B32" s="1"/>
  <c r="B29" i="4"/>
  <c r="C29" s="1"/>
  <c r="A30"/>
  <c r="B30" i="3"/>
  <c r="C30" s="1"/>
  <c r="A31"/>
  <c r="A31" i="6"/>
  <c r="B30"/>
  <c r="C30" s="1"/>
  <c r="B29" i="2"/>
  <c r="C29" s="1"/>
  <c r="A30"/>
  <c r="C32" i="5" l="1"/>
  <c r="F2" s="1"/>
  <c r="F3" s="1"/>
  <c r="E10" i="1" s="1"/>
  <c r="E2" i="5"/>
  <c r="E3" s="1"/>
  <c r="B31" i="6"/>
  <c r="C31" s="1"/>
  <c r="A32"/>
  <c r="B32" s="1"/>
  <c r="B30" i="2"/>
  <c r="C30" s="1"/>
  <c r="A31"/>
  <c r="B31" i="3"/>
  <c r="C31" s="1"/>
  <c r="A32"/>
  <c r="B32" s="1"/>
  <c r="B30" i="4"/>
  <c r="C30" s="1"/>
  <c r="A31"/>
  <c r="A32" l="1"/>
  <c r="B32" s="1"/>
  <c r="B31"/>
  <c r="C31" s="1"/>
  <c r="A32" i="2"/>
  <c r="B32" s="1"/>
  <c r="B31"/>
  <c r="C31" s="1"/>
  <c r="C32" i="3"/>
  <c r="F2" s="1"/>
  <c r="F3" s="1"/>
  <c r="E8" i="1" s="1"/>
  <c r="E2" i="3"/>
  <c r="E3" s="1"/>
  <c r="C32" i="6"/>
  <c r="F2" s="1"/>
  <c r="F3" s="1"/>
  <c r="E11" i="1" s="1"/>
  <c r="E2" i="6"/>
  <c r="E3" s="1"/>
  <c r="C32" i="4" l="1"/>
  <c r="F2" s="1"/>
  <c r="F3" s="1"/>
  <c r="E9" i="1" s="1"/>
  <c r="E2" i="4"/>
  <c r="E3" s="1"/>
  <c r="C32" i="2"/>
  <c r="F2" s="1"/>
  <c r="F3" s="1"/>
  <c r="E7" i="1" s="1"/>
  <c r="E2" i="2"/>
  <c r="E3" s="1"/>
</calcChain>
</file>

<file path=xl/sharedStrings.xml><?xml version="1.0" encoding="utf-8"?>
<sst xmlns="http://schemas.openxmlformats.org/spreadsheetml/2006/main" count="40" uniqueCount="11">
  <si>
    <t>y</t>
    <phoneticPr fontId="1" type="noConversion"/>
  </si>
  <si>
    <t>f</t>
    <phoneticPr fontId="1" type="noConversion"/>
  </si>
  <si>
    <t>trapezoidal</t>
    <phoneticPr fontId="1" type="noConversion"/>
  </si>
  <si>
    <t>Simpson</t>
    <phoneticPr fontId="1" type="noConversion"/>
  </si>
  <si>
    <t>accurate value</t>
    <phoneticPr fontId="1" type="noConversion"/>
  </si>
  <si>
    <t>J</t>
    <phoneticPr fontId="1" type="noConversion"/>
  </si>
  <si>
    <t>P</t>
    <phoneticPr fontId="1" type="noConversion"/>
  </si>
  <si>
    <t>v</t>
    <phoneticPr fontId="1" type="noConversion"/>
  </si>
  <si>
    <t>Prob</t>
    <phoneticPr fontId="1" type="noConversion"/>
  </si>
  <si>
    <t>f(y)</t>
    <phoneticPr fontId="1" type="noConversion"/>
  </si>
  <si>
    <t>S</t>
    <phoneticPr fontId="1" type="noConversion"/>
  </si>
</sst>
</file>

<file path=xl/styles.xml><?xml version="1.0" encoding="utf-8"?>
<styleSheet xmlns="http://schemas.openxmlformats.org/spreadsheetml/2006/main">
  <numFmts count="5">
    <numFmt numFmtId="180" formatCode="0.000000_ "/>
    <numFmt numFmtId="182" formatCode="0.0000_ "/>
    <numFmt numFmtId="183" formatCode="0.0000_);[Red]\(0.0000\)"/>
    <numFmt numFmtId="188" formatCode="0.0000E+00"/>
    <numFmt numFmtId="189" formatCode="0.0_ 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8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83" fontId="2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188" fontId="2" fillId="0" borderId="0" xfId="0" applyNumberFormat="1" applyFont="1">
      <alignment vertical="center"/>
    </xf>
    <xf numFmtId="18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7284273840769904"/>
          <c:y val="9.5101115234158942E-2"/>
          <c:w val="0.78360126775516248"/>
          <c:h val="0.74063556904234051"/>
        </c:manualLayout>
      </c:layout>
      <c:scatterChart>
        <c:scatterStyle val="lineMarker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'v = 0'!$D$6:$D$11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'v = 0'!$E$6:$E$11</c:f>
              <c:numCache>
                <c:formatCode>0.0000_);[Red]\(0.0000\)</c:formatCode>
                <c:ptCount val="6"/>
                <c:pt idx="0">
                  <c:v>0.15729827147436345</c:v>
                </c:pt>
                <c:pt idx="1">
                  <c:v>0.11160893957785971</c:v>
                </c:pt>
                <c:pt idx="2">
                  <c:v>9.5067925604971265E-2</c:v>
                </c:pt>
                <c:pt idx="3">
                  <c:v>8.5481184361388934E-2</c:v>
                </c:pt>
                <c:pt idx="4">
                  <c:v>7.892453031310688E-2</c:v>
                </c:pt>
                <c:pt idx="5">
                  <c:v>7.4032295319103991E-2</c:v>
                </c:pt>
              </c:numCache>
            </c:numRef>
          </c:yVal>
          <c:smooth val="1"/>
        </c:ser>
        <c:axId val="83588608"/>
        <c:axId val="83590528"/>
      </c:scatterChart>
      <c:valAx>
        <c:axId val="835886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zh-TW"/>
          </a:p>
        </c:txPr>
        <c:crossAx val="83590528"/>
        <c:crosses val="autoZero"/>
        <c:crossBetween val="midCat"/>
        <c:majorUnit val="1"/>
        <c:minorUnit val="0.4"/>
      </c:valAx>
      <c:valAx>
        <c:axId val="8359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_);[Red]\(0.00\)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zh-TW"/>
          </a:p>
        </c:txPr>
        <c:crossAx val="83588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rot="5400000"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4</xdr:row>
      <xdr:rowOff>182880</xdr:rowOff>
    </xdr:from>
    <xdr:to>
      <xdr:col>12</xdr:col>
      <xdr:colOff>182880</xdr:colOff>
      <xdr:row>26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0.47333</cdr:x>
      <cdr:y>0.89272</cdr:y>
    </cdr:from>
    <cdr:to>
      <cdr:x>0.67333</cdr:x>
      <cdr:y>0.96169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164080" y="3550920"/>
          <a:ext cx="9144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TW" sz="1400"/>
            <a:t>v</a:t>
          </a:r>
        </a:p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0.00667</cdr:x>
      <cdr:y>0.35057</cdr:y>
    </cdr:from>
    <cdr:to>
      <cdr:x>0.08167</cdr:x>
      <cdr:y>0.58046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30480" y="1394460"/>
          <a:ext cx="3429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altLang="zh-TW" sz="1400"/>
            <a:t>Probability</a:t>
          </a:r>
          <a:endParaRPr lang="zh-TW" altLang="en-US" sz="1400"/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E16" sqref="E16"/>
    </sheetView>
  </sheetViews>
  <sheetFormatPr defaultRowHeight="15.6"/>
  <cols>
    <col min="1" max="1" width="8.88671875" style="4"/>
    <col min="2" max="2" width="12.6640625" style="5" customWidth="1"/>
    <col min="3" max="3" width="13.109375" style="5" customWidth="1"/>
    <col min="4" max="4" width="11.33203125" style="4" customWidth="1"/>
    <col min="5" max="5" width="11.77734375" style="6" customWidth="1"/>
    <col min="6" max="6" width="13.44140625" style="4" customWidth="1"/>
    <col min="7" max="7" width="12.77734375" style="4" customWidth="1"/>
    <col min="8" max="16384" width="8.88671875" style="5"/>
  </cols>
  <sheetData>
    <row r="1" spans="1:7">
      <c r="A1" s="4" t="s">
        <v>0</v>
      </c>
      <c r="B1" s="4" t="s">
        <v>9</v>
      </c>
      <c r="C1" s="4" t="s">
        <v>10</v>
      </c>
      <c r="E1" s="6" t="s">
        <v>2</v>
      </c>
      <c r="F1" s="11" t="s">
        <v>3</v>
      </c>
      <c r="G1" s="10" t="s">
        <v>4</v>
      </c>
    </row>
    <row r="2" spans="1:7">
      <c r="A2" s="9">
        <v>1</v>
      </c>
      <c r="B2" s="8">
        <f>EXP(-(A2^2))</f>
        <v>0.36787944117144233</v>
      </c>
      <c r="C2" s="8">
        <f>B2</f>
        <v>0.36787944117144233</v>
      </c>
      <c r="D2" s="4" t="s">
        <v>5</v>
      </c>
      <c r="E2" s="6">
        <f>0.1*((B2+B32)/2+SUM(B3:B31))</f>
        <v>0.1400161149147526</v>
      </c>
      <c r="F2" s="12">
        <f>0.1/3*SUM(C2:C32)</f>
        <v>0.13940196350775838</v>
      </c>
      <c r="G2" s="7">
        <f>(1-0.8427)*SQRT(PI())/2</f>
        <v>0.13940349537371882</v>
      </c>
    </row>
    <row r="3" spans="1:7">
      <c r="A3" s="9">
        <v>1.1000000000000001</v>
      </c>
      <c r="B3" s="8">
        <f t="shared" ref="B3:B32" si="0">EXP(-(A3^2))</f>
        <v>0.29819727942988733</v>
      </c>
      <c r="C3" s="8">
        <f>4*B3</f>
        <v>1.1927891177195493</v>
      </c>
      <c r="D3" s="4" t="s">
        <v>8</v>
      </c>
      <c r="E3" s="6">
        <f>E2*2/SQRT(PI())</f>
        <v>0.15799126712745812</v>
      </c>
      <c r="F3" s="12">
        <f>F2*2/SQRT(PI())</f>
        <v>0.15729827147436345</v>
      </c>
      <c r="G3" s="7">
        <f>G2*2/SQRT(PI())</f>
        <v>0.1573</v>
      </c>
    </row>
    <row r="4" spans="1:7">
      <c r="A4" s="9">
        <v>1.2</v>
      </c>
      <c r="B4" s="8">
        <f t="shared" si="0"/>
        <v>0.23692775868212176</v>
      </c>
      <c r="C4" s="8">
        <f>2*B4</f>
        <v>0.47385551736424353</v>
      </c>
    </row>
    <row r="5" spans="1:7">
      <c r="A5" s="9">
        <v>1.3</v>
      </c>
      <c r="B5" s="8">
        <f t="shared" si="0"/>
        <v>0.18451952399298924</v>
      </c>
      <c r="C5" s="8">
        <f>4*B5</f>
        <v>0.73807809597195695</v>
      </c>
      <c r="D5" s="14" t="s">
        <v>7</v>
      </c>
      <c r="E5" s="15" t="s">
        <v>8</v>
      </c>
    </row>
    <row r="6" spans="1:7">
      <c r="A6" s="9">
        <v>1.4</v>
      </c>
      <c r="B6" s="8">
        <f t="shared" si="0"/>
        <v>0.14085842092104503</v>
      </c>
      <c r="C6" s="8">
        <f>2*B6</f>
        <v>0.28171684184209006</v>
      </c>
      <c r="D6" s="4">
        <v>0</v>
      </c>
      <c r="E6" s="13">
        <f>F3</f>
        <v>0.15729827147436345</v>
      </c>
    </row>
    <row r="7" spans="1:7">
      <c r="A7" s="9">
        <v>1.5</v>
      </c>
      <c r="B7" s="8">
        <f t="shared" si="0"/>
        <v>0.10539922456186433</v>
      </c>
      <c r="C7" s="8">
        <f t="shared" ref="C7:C31" si="1">4*B7</f>
        <v>0.42159689824745733</v>
      </c>
      <c r="D7" s="4">
        <v>1</v>
      </c>
      <c r="E7" s="13">
        <f>'v = 1'!F3</f>
        <v>0.11160893957785971</v>
      </c>
    </row>
    <row r="8" spans="1:7">
      <c r="A8" s="9">
        <v>1.6</v>
      </c>
      <c r="B8" s="8">
        <f t="shared" si="0"/>
        <v>7.7304740443299713E-2</v>
      </c>
      <c r="C8" s="8">
        <f t="shared" ref="C8:C30" si="2">2*B8</f>
        <v>0.15460948088659943</v>
      </c>
      <c r="D8" s="4">
        <v>2</v>
      </c>
      <c r="E8" s="13">
        <f>'v = 2'!F3</f>
        <v>9.5067925604971265E-2</v>
      </c>
    </row>
    <row r="9" spans="1:7">
      <c r="A9" s="9">
        <v>1.7</v>
      </c>
      <c r="B9" s="8">
        <f t="shared" si="0"/>
        <v>5.5576212611483086E-2</v>
      </c>
      <c r="C9" s="8">
        <f t="shared" si="1"/>
        <v>0.22230485044593234</v>
      </c>
      <c r="D9" s="4">
        <v>3</v>
      </c>
      <c r="E9" s="13">
        <f>'v = 3'!F3</f>
        <v>8.5481184361388934E-2</v>
      </c>
    </row>
    <row r="10" spans="1:7">
      <c r="A10" s="9">
        <v>1.8</v>
      </c>
      <c r="B10" s="8">
        <f t="shared" si="0"/>
        <v>3.9163895098987066E-2</v>
      </c>
      <c r="C10" s="8">
        <f t="shared" si="2"/>
        <v>7.8327790197974131E-2</v>
      </c>
      <c r="D10" s="4">
        <v>4</v>
      </c>
      <c r="E10" s="13">
        <f>'v = 4'!F3</f>
        <v>7.892453031310688E-2</v>
      </c>
    </row>
    <row r="11" spans="1:7">
      <c r="A11" s="9">
        <v>1.9</v>
      </c>
      <c r="B11" s="8">
        <f t="shared" si="0"/>
        <v>2.7051846866350416E-2</v>
      </c>
      <c r="C11" s="8">
        <f t="shared" si="1"/>
        <v>0.10820738746540166</v>
      </c>
      <c r="D11" s="4">
        <v>5</v>
      </c>
      <c r="E11" s="13">
        <f>'v = 5'!F3</f>
        <v>7.4032295319103991E-2</v>
      </c>
    </row>
    <row r="12" spans="1:7">
      <c r="A12" s="9">
        <v>2</v>
      </c>
      <c r="B12" s="8">
        <f t="shared" si="0"/>
        <v>1.8315638888734179E-2</v>
      </c>
      <c r="C12" s="8">
        <f t="shared" si="2"/>
        <v>3.6631277777468357E-2</v>
      </c>
    </row>
    <row r="13" spans="1:7">
      <c r="A13" s="9">
        <v>2.1</v>
      </c>
      <c r="B13" s="8">
        <f t="shared" si="0"/>
        <v>1.2155178329914935E-2</v>
      </c>
      <c r="C13" s="8">
        <f t="shared" si="1"/>
        <v>4.8620713319659739E-2</v>
      </c>
    </row>
    <row r="14" spans="1:7">
      <c r="A14" s="9">
        <v>2.2000000000000002</v>
      </c>
      <c r="B14" s="8">
        <f t="shared" si="0"/>
        <v>7.9070540515934346E-3</v>
      </c>
      <c r="C14" s="8">
        <f t="shared" si="2"/>
        <v>1.5814108103186869E-2</v>
      </c>
    </row>
    <row r="15" spans="1:7">
      <c r="A15" s="9">
        <v>2.2999999999999998</v>
      </c>
      <c r="B15" s="8">
        <f t="shared" si="0"/>
        <v>5.0417602596909833E-3</v>
      </c>
      <c r="C15" s="8">
        <f t="shared" si="1"/>
        <v>2.0167041038763933E-2</v>
      </c>
    </row>
    <row r="16" spans="1:7">
      <c r="A16" s="9">
        <v>2.4</v>
      </c>
      <c r="B16" s="8">
        <f t="shared" si="0"/>
        <v>3.1511115984444414E-3</v>
      </c>
      <c r="C16" s="8">
        <f t="shared" si="2"/>
        <v>6.3022231968888828E-3</v>
      </c>
    </row>
    <row r="17" spans="1:3">
      <c r="A17" s="9">
        <v>2.5</v>
      </c>
      <c r="B17" s="8">
        <f t="shared" si="0"/>
        <v>1.9304541362277093E-3</v>
      </c>
      <c r="C17" s="8">
        <f t="shared" si="1"/>
        <v>7.7218165449108372E-3</v>
      </c>
    </row>
    <row r="18" spans="1:3">
      <c r="A18" s="9">
        <v>2.6</v>
      </c>
      <c r="B18" s="8">
        <f t="shared" si="0"/>
        <v>1.1592291739045903E-3</v>
      </c>
      <c r="C18" s="8">
        <f t="shared" si="2"/>
        <v>2.3184583478091806E-3</v>
      </c>
    </row>
    <row r="19" spans="1:3">
      <c r="A19" s="9">
        <v>2.7</v>
      </c>
      <c r="B19" s="8">
        <f t="shared" si="0"/>
        <v>6.8232805275637604E-4</v>
      </c>
      <c r="C19" s="8">
        <f t="shared" si="1"/>
        <v>2.7293122110255042E-3</v>
      </c>
    </row>
    <row r="20" spans="1:3">
      <c r="A20" s="9">
        <v>2.8</v>
      </c>
      <c r="B20" s="8">
        <f t="shared" si="0"/>
        <v>3.9366904065507862E-4</v>
      </c>
      <c r="C20" s="8">
        <f t="shared" si="2"/>
        <v>7.8733808131015723E-4</v>
      </c>
    </row>
    <row r="21" spans="1:3">
      <c r="A21" s="9">
        <v>2.9</v>
      </c>
      <c r="B21" s="8">
        <f t="shared" si="0"/>
        <v>2.2262985691888897E-4</v>
      </c>
      <c r="C21" s="8">
        <f t="shared" si="1"/>
        <v>8.9051942767555587E-4</v>
      </c>
    </row>
    <row r="22" spans="1:3">
      <c r="A22" s="9">
        <v>3</v>
      </c>
      <c r="B22" s="8">
        <f t="shared" si="0"/>
        <v>1.2340980408667956E-4</v>
      </c>
      <c r="C22" s="8">
        <f t="shared" si="2"/>
        <v>2.4681960817335912E-4</v>
      </c>
    </row>
    <row r="23" spans="1:3">
      <c r="A23" s="9">
        <v>3.1</v>
      </c>
      <c r="B23" s="8">
        <f t="shared" si="0"/>
        <v>6.7054824302811012E-5</v>
      </c>
      <c r="C23" s="8">
        <f t="shared" si="1"/>
        <v>2.6821929721124405E-4</v>
      </c>
    </row>
    <row r="24" spans="1:3">
      <c r="A24" s="9">
        <v>3.2</v>
      </c>
      <c r="B24" s="8">
        <f t="shared" si="0"/>
        <v>3.5712849641635144E-5</v>
      </c>
      <c r="C24" s="8">
        <f t="shared" si="2"/>
        <v>7.1425699283270288E-5</v>
      </c>
    </row>
    <row r="25" spans="1:3">
      <c r="A25" s="9">
        <v>3.3</v>
      </c>
      <c r="B25" s="8">
        <f t="shared" si="0"/>
        <v>1.8643742331516851E-5</v>
      </c>
      <c r="C25" s="8">
        <f t="shared" si="1"/>
        <v>7.4574969326067405E-5</v>
      </c>
    </row>
    <row r="26" spans="1:3">
      <c r="A26" s="9">
        <v>3.4</v>
      </c>
      <c r="B26" s="8">
        <f t="shared" si="0"/>
        <v>9.5401628730792476E-6</v>
      </c>
      <c r="C26" s="8">
        <f t="shared" si="2"/>
        <v>1.9080325746158495E-5</v>
      </c>
    </row>
    <row r="27" spans="1:3">
      <c r="A27" s="9">
        <v>3.5</v>
      </c>
      <c r="B27" s="8">
        <f t="shared" si="0"/>
        <v>4.7851173921290088E-6</v>
      </c>
      <c r="C27" s="8">
        <f t="shared" si="1"/>
        <v>1.9140469568516035E-5</v>
      </c>
    </row>
    <row r="28" spans="1:3">
      <c r="A28" s="9">
        <v>3.6</v>
      </c>
      <c r="B28" s="8">
        <f t="shared" si="0"/>
        <v>2.3525752000097709E-6</v>
      </c>
      <c r="C28" s="8">
        <f t="shared" si="2"/>
        <v>4.7051504000195418E-6</v>
      </c>
    </row>
    <row r="29" spans="1:3">
      <c r="A29" s="9">
        <v>3.7</v>
      </c>
      <c r="B29" s="8">
        <f t="shared" si="0"/>
        <v>1.1337271387479642E-6</v>
      </c>
      <c r="C29" s="8">
        <f t="shared" si="1"/>
        <v>4.5349085549918568E-6</v>
      </c>
    </row>
    <row r="30" spans="1:3">
      <c r="A30" s="9">
        <v>3.8</v>
      </c>
      <c r="B30" s="8">
        <f t="shared" si="0"/>
        <v>5.3553478027931087E-7</v>
      </c>
      <c r="C30" s="8">
        <f t="shared" si="2"/>
        <v>1.0710695605586217E-6</v>
      </c>
    </row>
    <row r="31" spans="1:3">
      <c r="A31" s="9">
        <v>3.9</v>
      </c>
      <c r="B31" s="8">
        <f t="shared" si="0"/>
        <v>2.479596018045032E-7</v>
      </c>
      <c r="C31" s="8">
        <f t="shared" si="1"/>
        <v>9.9183840721801279E-7</v>
      </c>
    </row>
    <row r="32" spans="1:3">
      <c r="A32" s="9">
        <v>4</v>
      </c>
      <c r="B32" s="8">
        <f t="shared" si="0"/>
        <v>1.1253517471925912E-7</v>
      </c>
      <c r="C32" s="8">
        <f>B32</f>
        <v>1.1253517471925912E-7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F2" sqref="F2"/>
    </sheetView>
  </sheetViews>
  <sheetFormatPr defaultRowHeight="16.2"/>
  <cols>
    <col min="3" max="3" width="10.33203125" customWidth="1"/>
    <col min="4" max="4" width="11.33203125" style="1" customWidth="1"/>
    <col min="5" max="5" width="11.77734375" style="1" customWidth="1"/>
    <col min="6" max="6" width="13.44140625" style="1" customWidth="1"/>
    <col min="7" max="7" width="12.77734375" style="1" customWidth="1"/>
  </cols>
  <sheetData>
    <row r="1" spans="1:7">
      <c r="A1" s="1" t="s">
        <v>0</v>
      </c>
      <c r="B1" s="1" t="s">
        <v>1</v>
      </c>
      <c r="E1" s="1" t="s">
        <v>2</v>
      </c>
      <c r="F1" s="1" t="s">
        <v>3</v>
      </c>
    </row>
    <row r="2" spans="1:7">
      <c r="A2">
        <f>SQRT(3)</f>
        <v>1.7320508075688772</v>
      </c>
      <c r="B2">
        <f>(A2^2)*EXP(-(A2^2))</f>
        <v>0.14936120510359188</v>
      </c>
      <c r="C2">
        <f>B2</f>
        <v>0.14936120510359188</v>
      </c>
      <c r="D2" s="1" t="s">
        <v>5</v>
      </c>
      <c r="E2" s="2">
        <f>0.1*((B2+B32)/2+SUM(B3:B31))</f>
        <v>4.9743582049937229E-2</v>
      </c>
      <c r="F2" s="2">
        <f>0.1/3*SUM(C2:C32)</f>
        <v>4.9455423687564622E-2</v>
      </c>
      <c r="G2" s="2"/>
    </row>
    <row r="3" spans="1:7">
      <c r="A3">
        <f>A2+0.1</f>
        <v>1.8320508075688773</v>
      </c>
      <c r="B3">
        <f t="shared" ref="B3:B32" si="0">(A3^2)*EXP(-(A3^2))</f>
        <v>0.11700505230756345</v>
      </c>
      <c r="C3">
        <f>4*B3</f>
        <v>0.46802020923025378</v>
      </c>
      <c r="D3" s="1" t="s">
        <v>6</v>
      </c>
      <c r="E3" s="2">
        <f>E2*4/SQRT(PI())</f>
        <v>0.11225924336371093</v>
      </c>
      <c r="F3" s="2">
        <f>F2*4/SQRT(PI())</f>
        <v>0.11160893957785971</v>
      </c>
      <c r="G3" s="2"/>
    </row>
    <row r="4" spans="1:7">
      <c r="A4">
        <f t="shared" ref="A4:A32" si="1">A3+0.1</f>
        <v>1.9320508075688774</v>
      </c>
      <c r="B4">
        <f t="shared" si="0"/>
        <v>8.9308710281358158E-2</v>
      </c>
      <c r="C4">
        <f>2*B4</f>
        <v>0.17861742056271632</v>
      </c>
    </row>
    <row r="5" spans="1:7">
      <c r="A5">
        <f t="shared" si="1"/>
        <v>2.0320508075688775</v>
      </c>
      <c r="B5">
        <f t="shared" si="0"/>
        <v>6.6461036635967821E-2</v>
      </c>
      <c r="C5">
        <f>4*B5</f>
        <v>0.26584414654387128</v>
      </c>
    </row>
    <row r="6" spans="1:7">
      <c r="A6">
        <f t="shared" si="1"/>
        <v>2.1320508075688775</v>
      </c>
      <c r="B6">
        <f t="shared" si="0"/>
        <v>4.8244571170360559E-2</v>
      </c>
      <c r="C6">
        <f>2*B6</f>
        <v>9.6489142340721118E-2</v>
      </c>
    </row>
    <row r="7" spans="1:7">
      <c r="A7">
        <f t="shared" si="1"/>
        <v>2.2320508075688776</v>
      </c>
      <c r="B7">
        <f t="shared" si="0"/>
        <v>3.4176767023682109E-2</v>
      </c>
      <c r="C7">
        <f t="shared" ref="C7:C31" si="2">4*B7</f>
        <v>0.13670706809472843</v>
      </c>
    </row>
    <row r="8" spans="1:7">
      <c r="A8">
        <f t="shared" si="1"/>
        <v>2.3320508075688777</v>
      </c>
      <c r="B8">
        <f t="shared" si="0"/>
        <v>2.363645965759513E-2</v>
      </c>
      <c r="C8">
        <f t="shared" ref="C8:C30" si="3">2*B8</f>
        <v>4.7272919315190259E-2</v>
      </c>
    </row>
    <row r="9" spans="1:7">
      <c r="A9">
        <f t="shared" si="1"/>
        <v>2.4320508075688778</v>
      </c>
      <c r="B9">
        <f t="shared" si="0"/>
        <v>1.5964282110491331E-2</v>
      </c>
      <c r="C9">
        <f t="shared" si="2"/>
        <v>6.3857128441965325E-2</v>
      </c>
    </row>
    <row r="10" spans="1:7">
      <c r="A10">
        <f t="shared" si="1"/>
        <v>2.5320508075688779</v>
      </c>
      <c r="B10">
        <f t="shared" si="0"/>
        <v>1.053321004633115E-2</v>
      </c>
      <c r="C10">
        <f t="shared" si="3"/>
        <v>2.10664200926623E-2</v>
      </c>
    </row>
    <row r="11" spans="1:7">
      <c r="A11">
        <f t="shared" si="1"/>
        <v>2.632050807568878</v>
      </c>
      <c r="B11">
        <f t="shared" si="0"/>
        <v>6.7909473927385555E-3</v>
      </c>
      <c r="C11">
        <f t="shared" si="2"/>
        <v>2.7163789570954222E-2</v>
      </c>
    </row>
    <row r="12" spans="1:7">
      <c r="A12">
        <f t="shared" si="1"/>
        <v>2.7320508075688781</v>
      </c>
      <c r="B12">
        <f t="shared" si="0"/>
        <v>4.279168612586373E-3</v>
      </c>
      <c r="C12">
        <f t="shared" si="3"/>
        <v>8.558337225172746E-3</v>
      </c>
    </row>
    <row r="13" spans="1:7">
      <c r="A13">
        <f t="shared" si="1"/>
        <v>2.8320508075688782</v>
      </c>
      <c r="B13">
        <f t="shared" si="0"/>
        <v>2.6359554996421429E-3</v>
      </c>
      <c r="C13">
        <f t="shared" si="2"/>
        <v>1.0543821998568572E-2</v>
      </c>
    </row>
    <row r="14" spans="1:7">
      <c r="A14">
        <f t="shared" si="1"/>
        <v>2.9320508075688783</v>
      </c>
      <c r="B14">
        <f t="shared" si="0"/>
        <v>1.5876224232875967E-3</v>
      </c>
      <c r="C14">
        <f t="shared" si="3"/>
        <v>3.1752448465751934E-3</v>
      </c>
    </row>
    <row r="15" spans="1:7">
      <c r="A15">
        <f t="shared" si="1"/>
        <v>3.0320508075688783</v>
      </c>
      <c r="B15">
        <f t="shared" si="0"/>
        <v>9.3510320959667602E-4</v>
      </c>
      <c r="C15">
        <f t="shared" si="2"/>
        <v>3.7404128383867041E-3</v>
      </c>
    </row>
    <row r="16" spans="1:7">
      <c r="A16">
        <f t="shared" si="1"/>
        <v>3.1320508075688784</v>
      </c>
      <c r="B16">
        <f t="shared" si="0"/>
        <v>5.3869217126339855E-4</v>
      </c>
      <c r="C16">
        <f t="shared" si="3"/>
        <v>1.0773843425267971E-3</v>
      </c>
    </row>
    <row r="17" spans="1:3">
      <c r="A17">
        <f t="shared" si="1"/>
        <v>3.2320508075688785</v>
      </c>
      <c r="B17">
        <f t="shared" si="0"/>
        <v>3.0356381641666942E-4</v>
      </c>
      <c r="C17">
        <f t="shared" si="2"/>
        <v>1.2142552656666777E-3</v>
      </c>
    </row>
    <row r="18" spans="1:3">
      <c r="A18">
        <f t="shared" si="1"/>
        <v>3.3320508075688786</v>
      </c>
      <c r="B18">
        <f t="shared" si="0"/>
        <v>1.673561069142837E-4</v>
      </c>
      <c r="C18">
        <f t="shared" si="3"/>
        <v>3.347122138285674E-4</v>
      </c>
    </row>
    <row r="19" spans="1:3">
      <c r="A19">
        <f t="shared" si="1"/>
        <v>3.4320508075688787</v>
      </c>
      <c r="B19">
        <f t="shared" si="0"/>
        <v>9.0274387598071514E-5</v>
      </c>
      <c r="C19">
        <f t="shared" si="2"/>
        <v>3.6109755039228606E-4</v>
      </c>
    </row>
    <row r="20" spans="1:3">
      <c r="A20">
        <f t="shared" si="1"/>
        <v>3.5320508075688788</v>
      </c>
      <c r="B20">
        <f t="shared" si="0"/>
        <v>4.7650112251638743E-5</v>
      </c>
      <c r="C20">
        <f t="shared" si="3"/>
        <v>9.5300224503277485E-5</v>
      </c>
    </row>
    <row r="21" spans="1:3">
      <c r="A21">
        <f t="shared" si="1"/>
        <v>3.6320508075688789</v>
      </c>
      <c r="B21">
        <f t="shared" si="0"/>
        <v>2.4613926194316808E-5</v>
      </c>
      <c r="C21">
        <f t="shared" si="2"/>
        <v>9.8455704777267232E-5</v>
      </c>
    </row>
    <row r="22" spans="1:3">
      <c r="A22">
        <f t="shared" si="1"/>
        <v>3.732050807568879</v>
      </c>
      <c r="B22">
        <f t="shared" si="0"/>
        <v>1.2443807648393931E-5</v>
      </c>
      <c r="C22">
        <f t="shared" si="3"/>
        <v>2.4887615296787863E-5</v>
      </c>
    </row>
    <row r="23" spans="1:3">
      <c r="A23">
        <f t="shared" si="1"/>
        <v>3.8320508075688791</v>
      </c>
      <c r="B23">
        <f t="shared" si="0"/>
        <v>6.1576635005696158E-6</v>
      </c>
      <c r="C23">
        <f t="shared" si="2"/>
        <v>2.4630654002278463E-5</v>
      </c>
    </row>
    <row r="24" spans="1:3">
      <c r="A24">
        <f t="shared" si="1"/>
        <v>3.9320508075688791</v>
      </c>
      <c r="B24">
        <f t="shared" si="0"/>
        <v>2.9826413058211847E-6</v>
      </c>
      <c r="C24">
        <f t="shared" si="3"/>
        <v>5.9652826116423695E-6</v>
      </c>
    </row>
    <row r="25" spans="1:3">
      <c r="A25">
        <f t="shared" si="1"/>
        <v>4.0320508075688792</v>
      </c>
      <c r="B25">
        <f t="shared" si="0"/>
        <v>1.414289248036639E-6</v>
      </c>
      <c r="C25">
        <f t="shared" si="2"/>
        <v>5.6571569921465558E-6</v>
      </c>
    </row>
    <row r="26" spans="1:3">
      <c r="A26">
        <f t="shared" si="1"/>
        <v>4.1320508075688789</v>
      </c>
      <c r="B26">
        <f t="shared" si="0"/>
        <v>6.565308309335975E-7</v>
      </c>
      <c r="C26">
        <f t="shared" si="3"/>
        <v>1.313061661867195E-6</v>
      </c>
    </row>
    <row r="27" spans="1:3">
      <c r="A27">
        <f t="shared" si="1"/>
        <v>4.2320508075688785</v>
      </c>
      <c r="B27">
        <f t="shared" si="0"/>
        <v>2.9838517910227303E-7</v>
      </c>
      <c r="C27">
        <f t="shared" si="2"/>
        <v>1.1935407164090921E-6</v>
      </c>
    </row>
    <row r="28" spans="1:3">
      <c r="A28">
        <f t="shared" si="1"/>
        <v>4.3320508075688782</v>
      </c>
      <c r="B28">
        <f t="shared" si="0"/>
        <v>1.3277868937516602E-7</v>
      </c>
      <c r="C28">
        <f t="shared" si="3"/>
        <v>2.6555737875033203E-7</v>
      </c>
    </row>
    <row r="29" spans="1:3">
      <c r="A29">
        <f t="shared" si="1"/>
        <v>4.4320508075688778</v>
      </c>
      <c r="B29">
        <f t="shared" si="0"/>
        <v>5.7853635917139485E-8</v>
      </c>
      <c r="C29">
        <f t="shared" si="2"/>
        <v>2.3141454366855794E-7</v>
      </c>
    </row>
    <row r="30" spans="1:3">
      <c r="A30">
        <f t="shared" si="1"/>
        <v>4.5320508075688775</v>
      </c>
      <c r="B30">
        <f t="shared" si="0"/>
        <v>2.468338690657628E-8</v>
      </c>
      <c r="C30">
        <f t="shared" si="3"/>
        <v>4.9366773813152561E-8</v>
      </c>
    </row>
    <row r="31" spans="1:3">
      <c r="A31">
        <f t="shared" si="1"/>
        <v>4.6320508075688771</v>
      </c>
      <c r="B31">
        <f t="shared" si="0"/>
        <v>1.0312642514010088E-8</v>
      </c>
      <c r="C31">
        <f t="shared" si="2"/>
        <v>4.1250570056040353E-8</v>
      </c>
    </row>
    <row r="32" spans="1:3">
      <c r="A32">
        <f t="shared" si="1"/>
        <v>4.7320508075688767</v>
      </c>
      <c r="B32">
        <f t="shared" si="0"/>
        <v>4.2193384809274509E-9</v>
      </c>
      <c r="C32">
        <f>B32</f>
        <v>4.2193384809274509E-9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opLeftCell="A25" workbookViewId="0">
      <selection activeCell="B2" sqref="B2"/>
    </sheetView>
  </sheetViews>
  <sheetFormatPr defaultRowHeight="16.2"/>
  <cols>
    <col min="3" max="3" width="10.33203125" customWidth="1"/>
    <col min="4" max="4" width="11.33203125" style="1" customWidth="1"/>
    <col min="5" max="5" width="11.77734375" style="1" customWidth="1"/>
    <col min="6" max="6" width="13.44140625" style="1" customWidth="1"/>
    <col min="7" max="7" width="12.77734375" style="1" customWidth="1"/>
  </cols>
  <sheetData>
    <row r="1" spans="1:7">
      <c r="A1" s="1" t="s">
        <v>0</v>
      </c>
      <c r="B1" s="1" t="s">
        <v>1</v>
      </c>
      <c r="E1" s="1" t="s">
        <v>2</v>
      </c>
      <c r="F1" s="1" t="s">
        <v>3</v>
      </c>
    </row>
    <row r="2" spans="1:7">
      <c r="A2">
        <f>SQRT(5)</f>
        <v>2.2360679774997898</v>
      </c>
      <c r="B2">
        <f>(4*A2^2-2)^2*EXP(-(A2^2))</f>
        <v>2.1830948277036901</v>
      </c>
      <c r="C2">
        <f>B2</f>
        <v>2.1830948277036901</v>
      </c>
      <c r="D2" s="1" t="s">
        <v>5</v>
      </c>
      <c r="E2" s="2">
        <f>0.1*((B2+B32)/2+SUM(B3:B31))</f>
        <v>0.6785473993528639</v>
      </c>
      <c r="F2" s="2">
        <f>0.1/3*SUM(C2:C32)</f>
        <v>0.67401404334452164</v>
      </c>
      <c r="G2" s="2"/>
    </row>
    <row r="3" spans="1:7">
      <c r="A3">
        <f>A2+0.1</f>
        <v>2.3360679774997899</v>
      </c>
      <c r="B3">
        <f t="shared" ref="B3:B32" si="0">(4*A3^2-2)^2*EXP(-(A3^2))</f>
        <v>1.6770943497705846</v>
      </c>
      <c r="C3">
        <f>4*B3</f>
        <v>6.7083773990823383</v>
      </c>
      <c r="D3" s="1" t="s">
        <v>6</v>
      </c>
      <c r="E3" s="2">
        <f>E2/4/SQRT(PI())</f>
        <v>9.5707343664576353E-2</v>
      </c>
      <c r="F3" s="2">
        <f>F2/4/SQRT(PI())</f>
        <v>9.5067925604971265E-2</v>
      </c>
      <c r="G3" s="2"/>
    </row>
    <row r="4" spans="1:7">
      <c r="A4">
        <f t="shared" ref="A4:A32" si="1">A3+0.1</f>
        <v>2.43606797749979</v>
      </c>
      <c r="B4">
        <f t="shared" si="0"/>
        <v>1.2506579539543616</v>
      </c>
      <c r="C4">
        <f>2*B4</f>
        <v>2.5013159079087233</v>
      </c>
    </row>
    <row r="5" spans="1:7">
      <c r="A5">
        <f t="shared" si="1"/>
        <v>2.5360679774997901</v>
      </c>
      <c r="B5">
        <f t="shared" si="0"/>
        <v>0.90624070465894313</v>
      </c>
      <c r="C5">
        <f>4*B5</f>
        <v>3.6249628186357725</v>
      </c>
    </row>
    <row r="6" spans="1:7">
      <c r="A6">
        <f t="shared" si="1"/>
        <v>2.6360679774997902</v>
      </c>
      <c r="B6">
        <f t="shared" si="0"/>
        <v>0.63861043392683503</v>
      </c>
      <c r="C6">
        <f>2*B6</f>
        <v>1.2772208678536701</v>
      </c>
    </row>
    <row r="7" spans="1:7">
      <c r="A7">
        <f t="shared" si="1"/>
        <v>2.7360679774997902</v>
      </c>
      <c r="B7">
        <f t="shared" si="0"/>
        <v>0.43795307829679414</v>
      </c>
      <c r="C7">
        <f t="shared" ref="C7:C31" si="2">4*B7</f>
        <v>1.7518123131871766</v>
      </c>
    </row>
    <row r="8" spans="1:7">
      <c r="A8">
        <f t="shared" si="1"/>
        <v>2.8360679774997903</v>
      </c>
      <c r="B8">
        <f t="shared" si="0"/>
        <v>0.29247437227082257</v>
      </c>
      <c r="C8">
        <f t="shared" ref="C8:C30" si="3">2*B8</f>
        <v>0.58494874454164514</v>
      </c>
    </row>
    <row r="9" spans="1:7">
      <c r="A9">
        <f t="shared" si="1"/>
        <v>2.9360679774997904</v>
      </c>
      <c r="B9">
        <f t="shared" si="0"/>
        <v>0.19030558076888848</v>
      </c>
      <c r="C9">
        <f t="shared" si="2"/>
        <v>0.76122232307555393</v>
      </c>
    </row>
    <row r="10" spans="1:7">
      <c r="A10">
        <f t="shared" si="1"/>
        <v>3.0360679774997905</v>
      </c>
      <c r="B10">
        <f t="shared" si="0"/>
        <v>0.12070482846632773</v>
      </c>
      <c r="C10">
        <f t="shared" si="3"/>
        <v>0.24140965693265545</v>
      </c>
    </row>
    <row r="11" spans="1:7">
      <c r="A11">
        <f t="shared" si="1"/>
        <v>3.1360679774997906</v>
      </c>
      <c r="B11">
        <f t="shared" si="0"/>
        <v>7.4660155880863735E-2</v>
      </c>
      <c r="C11">
        <f t="shared" si="2"/>
        <v>0.29864062352345494</v>
      </c>
    </row>
    <row r="12" spans="1:7">
      <c r="A12">
        <f t="shared" si="1"/>
        <v>3.2360679774997907</v>
      </c>
      <c r="B12">
        <f t="shared" si="0"/>
        <v>4.5051110976126449E-2</v>
      </c>
      <c r="C12">
        <f t="shared" si="3"/>
        <v>9.0102221952252898E-2</v>
      </c>
    </row>
    <row r="13" spans="1:7">
      <c r="A13">
        <f t="shared" si="1"/>
        <v>3.3360679774997908</v>
      </c>
      <c r="B13">
        <f t="shared" si="0"/>
        <v>2.652884022855875E-2</v>
      </c>
      <c r="C13">
        <f t="shared" si="2"/>
        <v>0.106115360914235</v>
      </c>
    </row>
    <row r="14" spans="1:7">
      <c r="A14">
        <f t="shared" si="1"/>
        <v>3.4360679774997909</v>
      </c>
      <c r="B14">
        <f t="shared" si="0"/>
        <v>1.524951330641959E-2</v>
      </c>
      <c r="C14">
        <f t="shared" si="3"/>
        <v>3.0499026612839181E-2</v>
      </c>
    </row>
    <row r="15" spans="1:7">
      <c r="A15">
        <f t="shared" si="1"/>
        <v>3.536067977499791</v>
      </c>
      <c r="B15">
        <f t="shared" si="0"/>
        <v>8.5592272982386031E-3</v>
      </c>
      <c r="C15">
        <f t="shared" si="2"/>
        <v>3.4236909192954412E-2</v>
      </c>
    </row>
    <row r="16" spans="1:7">
      <c r="A16">
        <f t="shared" si="1"/>
        <v>3.636067977499791</v>
      </c>
      <c r="B16">
        <f t="shared" si="0"/>
        <v>4.6920073033784523E-3</v>
      </c>
      <c r="C16">
        <f t="shared" si="3"/>
        <v>9.3840146067569047E-3</v>
      </c>
    </row>
    <row r="17" spans="1:3">
      <c r="A17">
        <f t="shared" si="1"/>
        <v>3.7360679774997911</v>
      </c>
      <c r="B17">
        <f t="shared" si="0"/>
        <v>2.5125993742270954E-3</v>
      </c>
      <c r="C17">
        <f t="shared" si="2"/>
        <v>1.0050397496908382E-2</v>
      </c>
    </row>
    <row r="18" spans="1:3">
      <c r="A18">
        <f t="shared" si="1"/>
        <v>3.8360679774997912</v>
      </c>
      <c r="B18">
        <f t="shared" si="0"/>
        <v>1.3146634578318031E-3</v>
      </c>
      <c r="C18">
        <f t="shared" si="3"/>
        <v>2.6293269156636061E-3</v>
      </c>
    </row>
    <row r="19" spans="1:3">
      <c r="A19">
        <f t="shared" si="1"/>
        <v>3.9360679774997913</v>
      </c>
      <c r="B19">
        <f t="shared" si="0"/>
        <v>6.7222008922405031E-4</v>
      </c>
      <c r="C19">
        <f t="shared" si="2"/>
        <v>2.6888803568962012E-3</v>
      </c>
    </row>
    <row r="20" spans="1:3">
      <c r="A20">
        <f t="shared" si="1"/>
        <v>4.0360679774997914</v>
      </c>
      <c r="B20">
        <f t="shared" si="0"/>
        <v>3.3595880536686919E-4</v>
      </c>
      <c r="C20">
        <f t="shared" si="3"/>
        <v>6.7191761073373839E-4</v>
      </c>
    </row>
    <row r="21" spans="1:3">
      <c r="A21">
        <f t="shared" si="1"/>
        <v>4.136067977499791</v>
      </c>
      <c r="B21">
        <f t="shared" si="0"/>
        <v>1.6413620066617541E-4</v>
      </c>
      <c r="C21">
        <f t="shared" si="2"/>
        <v>6.5654480266470164E-4</v>
      </c>
    </row>
    <row r="22" spans="1:3">
      <c r="A22">
        <f t="shared" si="1"/>
        <v>4.2360679774997907</v>
      </c>
      <c r="B22">
        <f t="shared" si="0"/>
        <v>7.8402047658785134E-5</v>
      </c>
      <c r="C22">
        <f t="shared" si="3"/>
        <v>1.5680409531757027E-4</v>
      </c>
    </row>
    <row r="23" spans="1:3">
      <c r="A23">
        <f t="shared" si="1"/>
        <v>4.3360679774997903</v>
      </c>
      <c r="B23">
        <f t="shared" si="0"/>
        <v>3.6619403058291945E-5</v>
      </c>
      <c r="C23">
        <f t="shared" si="2"/>
        <v>1.4647761223316778E-4</v>
      </c>
    </row>
    <row r="24" spans="1:3">
      <c r="A24">
        <f t="shared" si="1"/>
        <v>4.43606797749979</v>
      </c>
      <c r="B24">
        <f t="shared" si="0"/>
        <v>1.6726606611826948E-5</v>
      </c>
      <c r="C24">
        <f t="shared" si="3"/>
        <v>3.3453213223653895E-5</v>
      </c>
    </row>
    <row r="25" spans="1:3">
      <c r="A25">
        <f t="shared" si="1"/>
        <v>4.5360679774997896</v>
      </c>
      <c r="B25">
        <f t="shared" si="0"/>
        <v>7.4724881545663424E-6</v>
      </c>
      <c r="C25">
        <f t="shared" si="2"/>
        <v>2.9889952618265369E-5</v>
      </c>
    </row>
    <row r="26" spans="1:3">
      <c r="A26">
        <f t="shared" si="1"/>
        <v>4.6360679774997893</v>
      </c>
      <c r="B26">
        <f t="shared" si="0"/>
        <v>3.2653374712038101E-6</v>
      </c>
      <c r="C26">
        <f t="shared" si="3"/>
        <v>6.5306749424076202E-6</v>
      </c>
    </row>
    <row r="27" spans="1:3">
      <c r="A27">
        <f t="shared" si="1"/>
        <v>4.7360679774997889</v>
      </c>
      <c r="B27">
        <f t="shared" si="0"/>
        <v>1.3958471609921206E-6</v>
      </c>
      <c r="C27">
        <f t="shared" si="2"/>
        <v>5.5833886439684824E-6</v>
      </c>
    </row>
    <row r="28" spans="1:3">
      <c r="A28">
        <f t="shared" si="1"/>
        <v>4.8360679774997886</v>
      </c>
      <c r="B28">
        <f t="shared" si="0"/>
        <v>5.8375861665451447E-7</v>
      </c>
      <c r="C28">
        <f t="shared" si="3"/>
        <v>1.1675172333090289E-6</v>
      </c>
    </row>
    <row r="29" spans="1:3">
      <c r="A29">
        <f t="shared" si="1"/>
        <v>4.9360679774997882</v>
      </c>
      <c r="B29">
        <f t="shared" si="0"/>
        <v>2.3886388278275136E-7</v>
      </c>
      <c r="C29">
        <f t="shared" si="2"/>
        <v>9.5545553113100545E-7</v>
      </c>
    </row>
    <row r="30" spans="1:3">
      <c r="A30">
        <f t="shared" si="1"/>
        <v>5.0360679774997879</v>
      </c>
      <c r="B30">
        <f t="shared" si="0"/>
        <v>9.5636390105138476E-8</v>
      </c>
      <c r="C30">
        <f t="shared" si="3"/>
        <v>1.9127278021027695E-7</v>
      </c>
    </row>
    <row r="31" spans="1:3">
      <c r="A31">
        <f t="shared" si="1"/>
        <v>5.1360679774997875</v>
      </c>
      <c r="B31">
        <f t="shared" si="0"/>
        <v>3.7469938119247307E-8</v>
      </c>
      <c r="C31">
        <f t="shared" si="2"/>
        <v>1.4987975247698923E-7</v>
      </c>
    </row>
    <row r="32" spans="1:3">
      <c r="A32">
        <f t="shared" si="1"/>
        <v>5.2360679774997871</v>
      </c>
      <c r="B32">
        <f t="shared" si="0"/>
        <v>1.436678307560442E-8</v>
      </c>
      <c r="C32">
        <f>B32</f>
        <v>1.436678307560442E-8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B2" sqref="B2"/>
    </sheetView>
  </sheetViews>
  <sheetFormatPr defaultRowHeight="16.2"/>
  <cols>
    <col min="3" max="3" width="10.33203125" customWidth="1"/>
    <col min="4" max="4" width="11.33203125" style="1" customWidth="1"/>
    <col min="5" max="5" width="11.77734375" style="1" customWidth="1"/>
    <col min="6" max="6" width="13.44140625" style="1" customWidth="1"/>
    <col min="7" max="7" width="12.77734375" style="1" customWidth="1"/>
  </cols>
  <sheetData>
    <row r="1" spans="1:7">
      <c r="A1" s="1" t="s">
        <v>0</v>
      </c>
      <c r="B1" s="1" t="s">
        <v>1</v>
      </c>
      <c r="E1" s="1" t="s">
        <v>2</v>
      </c>
      <c r="F1" s="1" t="s">
        <v>3</v>
      </c>
    </row>
    <row r="2" spans="1:7">
      <c r="A2">
        <f>SQRT(7)</f>
        <v>2.6457513110645907</v>
      </c>
      <c r="B2">
        <f>(8*A2^3-12*A2)^2*EXP(-(A2^2))</f>
        <v>12.357824397194793</v>
      </c>
      <c r="C2">
        <f>B2</f>
        <v>12.357824397194793</v>
      </c>
      <c r="D2" s="1" t="s">
        <v>5</v>
      </c>
      <c r="E2" s="2">
        <f>0.1*((B2+B32)/2+SUM(B3:B31))</f>
        <v>3.6632570682958097</v>
      </c>
      <c r="F2" s="2">
        <f>0.1/3*SUM(C2:C32)</f>
        <v>3.6362749056313959</v>
      </c>
      <c r="G2" s="2"/>
    </row>
    <row r="3" spans="1:7">
      <c r="A3">
        <f>A2+0.1</f>
        <v>2.7457513110645908</v>
      </c>
      <c r="B3">
        <f t="shared" ref="B3:B32" si="0">(8*A3^3-12*A3)^2*EXP(-(A3^2))</f>
        <v>9.3592853255613786</v>
      </c>
      <c r="C3">
        <f>4*B3</f>
        <v>37.437141302245514</v>
      </c>
      <c r="D3" s="1" t="s">
        <v>6</v>
      </c>
      <c r="E3" s="2">
        <f>E2/24/SQRT(PI())</f>
        <v>8.6115478324591155E-2</v>
      </c>
      <c r="F3" s="2">
        <f>F2/24/SQRT(PI())</f>
        <v>8.5481184361388934E-2</v>
      </c>
      <c r="G3" s="2"/>
    </row>
    <row r="4" spans="1:7">
      <c r="A4">
        <f t="shared" ref="A4:A32" si="1">A3+0.1</f>
        <v>2.8457513110645909</v>
      </c>
      <c r="B4">
        <f t="shared" si="0"/>
        <v>6.8610536686082835</v>
      </c>
      <c r="C4">
        <f>2*B4</f>
        <v>13.722107337216567</v>
      </c>
    </row>
    <row r="5" spans="1:7">
      <c r="A5">
        <f t="shared" si="1"/>
        <v>2.945751311064591</v>
      </c>
      <c r="B5">
        <f t="shared" si="0"/>
        <v>4.8746516565508129</v>
      </c>
      <c r="C5">
        <f>4*B5</f>
        <v>19.498606626203252</v>
      </c>
    </row>
    <row r="6" spans="1:7">
      <c r="A6">
        <f t="shared" si="1"/>
        <v>3.0457513110645911</v>
      </c>
      <c r="B6">
        <f t="shared" si="0"/>
        <v>3.3602519860884805</v>
      </c>
      <c r="C6">
        <f>2*B6</f>
        <v>6.720503972176961</v>
      </c>
    </row>
    <row r="7" spans="1:7">
      <c r="A7">
        <f t="shared" si="1"/>
        <v>3.1457513110645912</v>
      </c>
      <c r="B7">
        <f t="shared" si="0"/>
        <v>2.2494569690533752</v>
      </c>
      <c r="C7">
        <f t="shared" ref="C7:C31" si="2">4*B7</f>
        <v>8.9978278762135009</v>
      </c>
    </row>
    <row r="8" spans="1:7">
      <c r="A8">
        <f t="shared" si="1"/>
        <v>3.2457513110645912</v>
      </c>
      <c r="B8">
        <f t="shared" si="0"/>
        <v>1.4635504146519696</v>
      </c>
      <c r="C8">
        <f t="shared" ref="C8:C30" si="3">2*B8</f>
        <v>2.9271008293039391</v>
      </c>
    </row>
    <row r="9" spans="1:7">
      <c r="A9">
        <f t="shared" si="1"/>
        <v>3.3457513110645913</v>
      </c>
      <c r="B9">
        <f t="shared" si="0"/>
        <v>0.92611095299938195</v>
      </c>
      <c r="C9">
        <f t="shared" si="2"/>
        <v>3.7044438119975278</v>
      </c>
    </row>
    <row r="10" spans="1:7">
      <c r="A10">
        <f t="shared" si="1"/>
        <v>3.4457513110645914</v>
      </c>
      <c r="B10">
        <f t="shared" si="0"/>
        <v>0.57030523609677053</v>
      </c>
      <c r="C10">
        <f t="shared" si="3"/>
        <v>1.1406104721935411</v>
      </c>
    </row>
    <row r="11" spans="1:7">
      <c r="A11">
        <f t="shared" si="1"/>
        <v>3.5457513110645915</v>
      </c>
      <c r="B11">
        <f t="shared" si="0"/>
        <v>0.34195822958617589</v>
      </c>
      <c r="C11">
        <f t="shared" si="2"/>
        <v>1.3678329183447036</v>
      </c>
    </row>
    <row r="12" spans="1:7">
      <c r="A12">
        <f t="shared" si="1"/>
        <v>3.6457513110645916</v>
      </c>
      <c r="B12">
        <f t="shared" si="0"/>
        <v>0.19974049144852216</v>
      </c>
      <c r="C12">
        <f t="shared" si="3"/>
        <v>0.39948098289704431</v>
      </c>
    </row>
    <row r="13" spans="1:7">
      <c r="A13">
        <f t="shared" si="1"/>
        <v>3.7457513110645917</v>
      </c>
      <c r="B13">
        <f t="shared" si="0"/>
        <v>0.11370253003979723</v>
      </c>
      <c r="C13">
        <f t="shared" si="2"/>
        <v>0.45481012015918892</v>
      </c>
    </row>
    <row r="14" spans="1:7">
      <c r="A14">
        <f t="shared" si="1"/>
        <v>3.8457513110645918</v>
      </c>
      <c r="B14">
        <f t="shared" si="0"/>
        <v>6.3102936357871717E-2</v>
      </c>
      <c r="C14">
        <f t="shared" si="3"/>
        <v>0.12620587271574343</v>
      </c>
    </row>
    <row r="15" spans="1:7">
      <c r="A15">
        <f t="shared" si="1"/>
        <v>3.9457513110645919</v>
      </c>
      <c r="B15">
        <f t="shared" si="0"/>
        <v>3.4154853067587691E-2</v>
      </c>
      <c r="C15">
        <f t="shared" si="2"/>
        <v>0.13661941227035077</v>
      </c>
    </row>
    <row r="16" spans="1:7">
      <c r="A16">
        <f t="shared" si="1"/>
        <v>4.045751311064592</v>
      </c>
      <c r="B16">
        <f t="shared" si="0"/>
        <v>1.80348443639217E-2</v>
      </c>
      <c r="C16">
        <f t="shared" si="3"/>
        <v>3.6069688727843399E-2</v>
      </c>
    </row>
    <row r="17" spans="1:3">
      <c r="A17">
        <f t="shared" si="1"/>
        <v>4.1457513110645916</v>
      </c>
      <c r="B17">
        <f t="shared" si="0"/>
        <v>9.2928896161154247E-3</v>
      </c>
      <c r="C17">
        <f t="shared" si="2"/>
        <v>3.7171558464461699E-2</v>
      </c>
    </row>
    <row r="18" spans="1:3">
      <c r="A18">
        <f t="shared" si="1"/>
        <v>4.2457513110645912</v>
      </c>
      <c r="B18">
        <f t="shared" si="0"/>
        <v>4.6738842071749652E-3</v>
      </c>
      <c r="C18">
        <f t="shared" si="3"/>
        <v>9.3477684143499305E-3</v>
      </c>
    </row>
    <row r="19" spans="1:3">
      <c r="A19">
        <f t="shared" si="1"/>
        <v>4.3457513110645909</v>
      </c>
      <c r="B19">
        <f t="shared" si="0"/>
        <v>2.2950635546569649E-3</v>
      </c>
      <c r="C19">
        <f t="shared" si="2"/>
        <v>9.1802542186278594E-3</v>
      </c>
    </row>
    <row r="20" spans="1:3">
      <c r="A20">
        <f t="shared" si="1"/>
        <v>4.4457513110645905</v>
      </c>
      <c r="B20">
        <f t="shared" si="0"/>
        <v>1.1005085453624148E-3</v>
      </c>
      <c r="C20">
        <f t="shared" si="3"/>
        <v>2.2010170907248295E-3</v>
      </c>
    </row>
    <row r="21" spans="1:3">
      <c r="A21">
        <f t="shared" si="1"/>
        <v>4.5457513110645902</v>
      </c>
      <c r="B21">
        <f t="shared" si="0"/>
        <v>5.1541716439242437E-4</v>
      </c>
      <c r="C21">
        <f t="shared" si="2"/>
        <v>2.0616686575696975E-3</v>
      </c>
    </row>
    <row r="22" spans="1:3">
      <c r="A22">
        <f t="shared" si="1"/>
        <v>4.6457513110645898</v>
      </c>
      <c r="B22">
        <f t="shared" si="0"/>
        <v>2.3581379802553544E-4</v>
      </c>
      <c r="C22">
        <f t="shared" si="3"/>
        <v>4.7162759605107088E-4</v>
      </c>
    </row>
    <row r="23" spans="1:3">
      <c r="A23">
        <f t="shared" si="1"/>
        <v>4.7457513110645895</v>
      </c>
      <c r="B23">
        <f t="shared" si="0"/>
        <v>1.0541357892765317E-4</v>
      </c>
      <c r="C23">
        <f t="shared" si="2"/>
        <v>4.2165431571061269E-4</v>
      </c>
    </row>
    <row r="24" spans="1:3">
      <c r="A24">
        <f t="shared" si="1"/>
        <v>4.8457513110645891</v>
      </c>
      <c r="B24">
        <f t="shared" si="0"/>
        <v>4.6047671033409158E-5</v>
      </c>
      <c r="C24">
        <f t="shared" si="3"/>
        <v>9.2095342066818317E-5</v>
      </c>
    </row>
    <row r="25" spans="1:3">
      <c r="A25">
        <f t="shared" si="1"/>
        <v>4.9457513110645888</v>
      </c>
      <c r="B25">
        <f t="shared" si="0"/>
        <v>1.9659137656450321E-5</v>
      </c>
      <c r="C25">
        <f t="shared" si="2"/>
        <v>7.8636550625801286E-5</v>
      </c>
    </row>
    <row r="26" spans="1:3">
      <c r="A26">
        <f t="shared" si="1"/>
        <v>5.0457513110645884</v>
      </c>
      <c r="B26">
        <f t="shared" si="0"/>
        <v>8.2039780117913199E-6</v>
      </c>
      <c r="C26">
        <f t="shared" si="3"/>
        <v>1.640795602358264E-5</v>
      </c>
    </row>
    <row r="27" spans="1:3">
      <c r="A27">
        <f t="shared" si="1"/>
        <v>5.1457513110645881</v>
      </c>
      <c r="B27">
        <f t="shared" si="0"/>
        <v>3.3468891744853177E-6</v>
      </c>
      <c r="C27">
        <f t="shared" si="2"/>
        <v>1.3387556697941271E-5</v>
      </c>
    </row>
    <row r="28" spans="1:3">
      <c r="A28">
        <f t="shared" si="1"/>
        <v>5.2457513110645877</v>
      </c>
      <c r="B28">
        <f t="shared" si="0"/>
        <v>1.3349499799849497E-6</v>
      </c>
      <c r="C28">
        <f t="shared" si="3"/>
        <v>2.6698999599698993E-6</v>
      </c>
    </row>
    <row r="29" spans="1:3">
      <c r="A29">
        <f t="shared" si="1"/>
        <v>5.3457513110645873</v>
      </c>
      <c r="B29">
        <f t="shared" si="0"/>
        <v>5.2064559513659979E-7</v>
      </c>
      <c r="C29">
        <f t="shared" si="2"/>
        <v>2.0825823805463992E-6</v>
      </c>
    </row>
    <row r="30" spans="1:3">
      <c r="A30">
        <f t="shared" si="1"/>
        <v>5.445751311064587</v>
      </c>
      <c r="B30">
        <f t="shared" si="0"/>
        <v>1.9857139644036702E-7</v>
      </c>
      <c r="C30">
        <f t="shared" si="3"/>
        <v>3.9714279288073404E-7</v>
      </c>
    </row>
    <row r="31" spans="1:3">
      <c r="A31">
        <f t="shared" si="1"/>
        <v>5.5457513110645866</v>
      </c>
      <c r="B31">
        <f t="shared" si="0"/>
        <v>7.406780607404583E-8</v>
      </c>
      <c r="C31">
        <f t="shared" si="2"/>
        <v>2.9627122429618332E-7</v>
      </c>
    </row>
    <row r="32" spans="1:3">
      <c r="A32">
        <f t="shared" si="1"/>
        <v>5.6457513110645863</v>
      </c>
      <c r="B32">
        <f t="shared" si="0"/>
        <v>2.7022099115634692E-8</v>
      </c>
      <c r="C32">
        <f>B32</f>
        <v>2.7022099115634692E-8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IV65536"/>
    </sheetView>
  </sheetViews>
  <sheetFormatPr defaultRowHeight="16.2"/>
  <cols>
    <col min="3" max="3" width="10.33203125" customWidth="1"/>
    <col min="4" max="4" width="11.33203125" style="1" customWidth="1"/>
    <col min="5" max="5" width="11.77734375" style="1" customWidth="1"/>
    <col min="6" max="6" width="13.44140625" style="1" customWidth="1"/>
    <col min="7" max="7" width="12.77734375" style="1" customWidth="1"/>
  </cols>
  <sheetData>
    <row r="1" spans="1:7">
      <c r="A1" s="1" t="s">
        <v>0</v>
      </c>
      <c r="B1" s="1" t="s">
        <v>1</v>
      </c>
      <c r="E1" s="1" t="s">
        <v>2</v>
      </c>
      <c r="F1" s="1" t="s">
        <v>3</v>
      </c>
    </row>
    <row r="2" spans="1:7">
      <c r="A2">
        <v>3</v>
      </c>
      <c r="B2">
        <f>(16*A2^4-48*A2^2+12)^2*EXP(-(A2^2))</f>
        <v>94.701721820819813</v>
      </c>
      <c r="C2">
        <f>B2</f>
        <v>94.701721820819813</v>
      </c>
      <c r="D2" s="1" t="s">
        <v>5</v>
      </c>
      <c r="E2" s="3">
        <f>0.1*((B2+B32)/2+SUM(B3:B31))</f>
        <v>27.07372555668718</v>
      </c>
      <c r="F2" s="3">
        <f>0.1/3*SUM(C2:C32)</f>
        <v>26.858896835400078</v>
      </c>
      <c r="G2" s="2"/>
    </row>
    <row r="3" spans="1:7">
      <c r="A3">
        <f>A2+0.1</f>
        <v>3.1</v>
      </c>
      <c r="B3">
        <f t="shared" ref="B3:B32" si="0">(16*A3^4-48*A3^2+12)^2*EXP(-(A3^2))</f>
        <v>70.911222794640906</v>
      </c>
      <c r="C3">
        <f>4*B3</f>
        <v>283.64489117856363</v>
      </c>
      <c r="D3" s="1" t="s">
        <v>6</v>
      </c>
      <c r="E3" s="3">
        <f>E2/192/SQRT(PI())</f>
        <v>7.9555801806841589E-2</v>
      </c>
      <c r="F3" s="3">
        <f>F2/192/SQRT(PI())</f>
        <v>7.892453031310688E-2</v>
      </c>
      <c r="G3" s="2"/>
    </row>
    <row r="4" spans="1:7">
      <c r="A4">
        <f t="shared" ref="A4:A32" si="1">A3+0.1</f>
        <v>3.2</v>
      </c>
      <c r="B4">
        <f t="shared" si="0"/>
        <v>51.272476614863685</v>
      </c>
      <c r="C4">
        <f>2*B4</f>
        <v>102.54495322972737</v>
      </c>
    </row>
    <row r="5" spans="1:7">
      <c r="A5">
        <f t="shared" si="1"/>
        <v>3.3000000000000003</v>
      </c>
      <c r="B5">
        <f t="shared" si="0"/>
        <v>35.853511421838036</v>
      </c>
      <c r="C5">
        <f>4*B5</f>
        <v>143.41404568735214</v>
      </c>
    </row>
    <row r="6" spans="1:7">
      <c r="A6">
        <f t="shared" si="1"/>
        <v>3.4000000000000004</v>
      </c>
      <c r="B6">
        <f t="shared" si="0"/>
        <v>24.278253057849184</v>
      </c>
      <c r="C6">
        <f>2*B6</f>
        <v>48.556506115698369</v>
      </c>
    </row>
    <row r="7" spans="1:7">
      <c r="A7">
        <f t="shared" si="1"/>
        <v>3.5000000000000004</v>
      </c>
      <c r="B7">
        <f t="shared" si="0"/>
        <v>15.937431614159644</v>
      </c>
      <c r="C7">
        <f t="shared" ref="C7:C31" si="2">4*B7</f>
        <v>63.749726456638577</v>
      </c>
    </row>
    <row r="8" spans="1:7">
      <c r="A8">
        <f t="shared" si="1"/>
        <v>3.6000000000000005</v>
      </c>
      <c r="B8">
        <f t="shared" si="0"/>
        <v>10.151829105472711</v>
      </c>
      <c r="C8">
        <f t="shared" ref="C8:C30" si="3">2*B8</f>
        <v>20.303658210945422</v>
      </c>
    </row>
    <row r="9" spans="1:7">
      <c r="A9">
        <f t="shared" si="1"/>
        <v>3.7000000000000006</v>
      </c>
      <c r="B9">
        <f t="shared" si="0"/>
        <v>6.2798724755852344</v>
      </c>
      <c r="C9">
        <f t="shared" si="2"/>
        <v>25.119489902340938</v>
      </c>
    </row>
    <row r="10" spans="1:7">
      <c r="A10">
        <f t="shared" si="1"/>
        <v>3.8000000000000007</v>
      </c>
      <c r="B10">
        <f t="shared" si="0"/>
        <v>3.775275603772819</v>
      </c>
      <c r="C10">
        <f t="shared" si="3"/>
        <v>7.550551207545638</v>
      </c>
    </row>
    <row r="11" spans="1:7">
      <c r="A11">
        <f t="shared" si="1"/>
        <v>3.9000000000000008</v>
      </c>
      <c r="B11">
        <f t="shared" si="0"/>
        <v>2.2070458436601772</v>
      </c>
      <c r="C11">
        <f t="shared" si="2"/>
        <v>8.8281833746407088</v>
      </c>
    </row>
    <row r="12" spans="1:7">
      <c r="A12">
        <f t="shared" si="1"/>
        <v>4.0000000000000009</v>
      </c>
      <c r="B12">
        <f t="shared" si="0"/>
        <v>1.2553973950981603</v>
      </c>
      <c r="C12">
        <f t="shared" si="3"/>
        <v>2.5107947901963206</v>
      </c>
    </row>
    <row r="13" spans="1:7">
      <c r="A13">
        <f t="shared" si="1"/>
        <v>4.1000000000000005</v>
      </c>
      <c r="B13">
        <f t="shared" si="0"/>
        <v>0.69514300444722443</v>
      </c>
      <c r="C13">
        <f t="shared" si="2"/>
        <v>2.7805720177888977</v>
      </c>
    </row>
    <row r="14" spans="1:7">
      <c r="A14">
        <f t="shared" si="1"/>
        <v>4.2</v>
      </c>
      <c r="B14">
        <f t="shared" si="0"/>
        <v>0.37487242123854414</v>
      </c>
      <c r="C14">
        <f t="shared" si="3"/>
        <v>0.74974484247708828</v>
      </c>
    </row>
    <row r="15" spans="1:7">
      <c r="A15">
        <f t="shared" si="1"/>
        <v>4.3</v>
      </c>
      <c r="B15">
        <f t="shared" si="0"/>
        <v>0.19696233614023073</v>
      </c>
      <c r="C15">
        <f t="shared" si="2"/>
        <v>0.78784934456092293</v>
      </c>
    </row>
    <row r="16" spans="1:7">
      <c r="A16">
        <f t="shared" si="1"/>
        <v>4.3999999999999995</v>
      </c>
      <c r="B16">
        <f t="shared" si="0"/>
        <v>0.10086266631100924</v>
      </c>
      <c r="C16">
        <f t="shared" si="3"/>
        <v>0.20172533262201847</v>
      </c>
    </row>
    <row r="17" spans="1:3">
      <c r="A17">
        <f t="shared" si="1"/>
        <v>4.4999999999999991</v>
      </c>
      <c r="B17">
        <f t="shared" si="0"/>
        <v>5.0357931970067188E-2</v>
      </c>
      <c r="C17">
        <f t="shared" si="2"/>
        <v>0.20143172788026875</v>
      </c>
    </row>
    <row r="18" spans="1:3">
      <c r="A18">
        <f t="shared" si="1"/>
        <v>4.5999999999999988</v>
      </c>
      <c r="B18">
        <f t="shared" si="0"/>
        <v>2.4520277526005087E-2</v>
      </c>
      <c r="C18">
        <f t="shared" si="3"/>
        <v>4.9040555052010174E-2</v>
      </c>
    </row>
    <row r="19" spans="1:3">
      <c r="A19">
        <f t="shared" si="1"/>
        <v>4.6999999999999984</v>
      </c>
      <c r="B19">
        <f t="shared" si="0"/>
        <v>1.1647201324459754E-2</v>
      </c>
      <c r="C19">
        <f t="shared" si="2"/>
        <v>4.6588805297839014E-2</v>
      </c>
    </row>
    <row r="20" spans="1:3">
      <c r="A20">
        <f t="shared" si="1"/>
        <v>4.799999999999998</v>
      </c>
      <c r="B20">
        <f t="shared" si="0"/>
        <v>5.3984022101894848E-3</v>
      </c>
      <c r="C20">
        <f t="shared" si="3"/>
        <v>1.079680442037897E-2</v>
      </c>
    </row>
    <row r="21" spans="1:3">
      <c r="A21">
        <f t="shared" si="1"/>
        <v>4.8999999999999977</v>
      </c>
      <c r="B21">
        <f t="shared" si="0"/>
        <v>2.4420598898287254E-3</v>
      </c>
      <c r="C21">
        <f t="shared" si="2"/>
        <v>9.7682395593149014E-3</v>
      </c>
    </row>
    <row r="22" spans="1:3">
      <c r="A22">
        <f t="shared" si="1"/>
        <v>4.9999999999999973</v>
      </c>
      <c r="B22">
        <f t="shared" si="0"/>
        <v>1.0784175065110364E-3</v>
      </c>
      <c r="C22">
        <f t="shared" si="3"/>
        <v>2.1568350130220727E-3</v>
      </c>
    </row>
    <row r="23" spans="1:3">
      <c r="A23">
        <f t="shared" si="1"/>
        <v>5.099999999999997</v>
      </c>
      <c r="B23">
        <f t="shared" si="0"/>
        <v>4.6498851553040558E-4</v>
      </c>
      <c r="C23">
        <f t="shared" si="2"/>
        <v>1.8599540621216223E-3</v>
      </c>
    </row>
    <row r="24" spans="1:3">
      <c r="A24">
        <f t="shared" si="1"/>
        <v>5.1999999999999966</v>
      </c>
      <c r="B24">
        <f t="shared" si="0"/>
        <v>1.9579475429228499E-4</v>
      </c>
      <c r="C24">
        <f t="shared" si="3"/>
        <v>3.9158950858456999E-4</v>
      </c>
    </row>
    <row r="25" spans="1:3">
      <c r="A25">
        <f t="shared" si="1"/>
        <v>5.2999999999999963</v>
      </c>
      <c r="B25">
        <f t="shared" si="0"/>
        <v>8.0526087742404415E-5</v>
      </c>
      <c r="C25">
        <f t="shared" si="2"/>
        <v>3.2210435096961766E-4</v>
      </c>
    </row>
    <row r="26" spans="1:3">
      <c r="A26">
        <f t="shared" si="1"/>
        <v>5.3999999999999959</v>
      </c>
      <c r="B26">
        <f t="shared" si="0"/>
        <v>3.2353178749860657E-5</v>
      </c>
      <c r="C26">
        <f t="shared" si="3"/>
        <v>6.4706357499721314E-5</v>
      </c>
    </row>
    <row r="27" spans="1:3">
      <c r="A27">
        <f t="shared" si="1"/>
        <v>5.4999999999999956</v>
      </c>
      <c r="B27">
        <f t="shared" si="0"/>
        <v>1.2700054496595313E-5</v>
      </c>
      <c r="C27">
        <f t="shared" si="2"/>
        <v>5.0800217986381253E-5</v>
      </c>
    </row>
    <row r="28" spans="1:3">
      <c r="A28">
        <f t="shared" si="1"/>
        <v>5.5999999999999952</v>
      </c>
      <c r="B28">
        <f t="shared" si="0"/>
        <v>4.8714891658010605E-6</v>
      </c>
      <c r="C28">
        <f t="shared" si="3"/>
        <v>9.742978331602121E-6</v>
      </c>
    </row>
    <row r="29" spans="1:3">
      <c r="A29">
        <f t="shared" si="1"/>
        <v>5.6999999999999948</v>
      </c>
      <c r="B29">
        <f t="shared" si="0"/>
        <v>1.8261685517192359E-6</v>
      </c>
      <c r="C29">
        <f t="shared" si="2"/>
        <v>7.3046742068769437E-6</v>
      </c>
    </row>
    <row r="30" spans="1:3">
      <c r="A30">
        <f t="shared" si="1"/>
        <v>5.7999999999999945</v>
      </c>
      <c r="B30">
        <f t="shared" si="0"/>
        <v>6.6910593241492481E-7</v>
      </c>
      <c r="C30">
        <f t="shared" si="3"/>
        <v>1.3382118648298496E-6</v>
      </c>
    </row>
    <row r="31" spans="1:3">
      <c r="A31">
        <f t="shared" si="1"/>
        <v>5.8999999999999941</v>
      </c>
      <c r="B31">
        <f t="shared" si="0"/>
        <v>2.3964730429039277E-7</v>
      </c>
      <c r="C31">
        <f t="shared" si="2"/>
        <v>9.5858921716157109E-7</v>
      </c>
    </row>
    <row r="32" spans="1:3">
      <c r="A32">
        <f t="shared" si="1"/>
        <v>5.9999999999999938</v>
      </c>
      <c r="B32">
        <f t="shared" si="0"/>
        <v>8.3911150687809869E-8</v>
      </c>
      <c r="C32">
        <f>B32</f>
        <v>8.3911150687809869E-8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E3" sqref="E3:F3"/>
    </sheetView>
  </sheetViews>
  <sheetFormatPr defaultRowHeight="16.2"/>
  <cols>
    <col min="3" max="3" width="10.33203125" customWidth="1"/>
    <col min="4" max="4" width="11.33203125" style="1" customWidth="1"/>
    <col min="5" max="5" width="11.77734375" style="1" customWidth="1"/>
    <col min="6" max="6" width="13.44140625" style="1" customWidth="1"/>
    <col min="7" max="7" width="12.77734375" style="1" customWidth="1"/>
  </cols>
  <sheetData>
    <row r="1" spans="1:7">
      <c r="A1" s="1" t="s">
        <v>0</v>
      </c>
      <c r="B1" s="1" t="s">
        <v>1</v>
      </c>
      <c r="E1" s="1" t="s">
        <v>2</v>
      </c>
      <c r="F1" s="1" t="s">
        <v>3</v>
      </c>
    </row>
    <row r="2" spans="1:7">
      <c r="A2">
        <f>SQRT(11)</f>
        <v>3.3166247903553998</v>
      </c>
      <c r="B2">
        <f>(32*A2^5-160*A2^3+120*A2)^2*EXP(-(A2^2))</f>
        <v>915.25427221431255</v>
      </c>
      <c r="C2">
        <f>B2</f>
        <v>915.25427221431255</v>
      </c>
      <c r="D2" s="1" t="s">
        <v>5</v>
      </c>
      <c r="E2" s="3">
        <f>0.1*((B2+B32)/2+SUM(B3:B31))</f>
        <v>254.08159947585375</v>
      </c>
      <c r="F2" s="3">
        <f>0.1/3*SUM(C2:C32)</f>
        <v>251.94014770506288</v>
      </c>
      <c r="G2" s="2"/>
    </row>
    <row r="3" spans="1:7">
      <c r="A3">
        <f>A2+0.1</f>
        <v>3.4166247903553999</v>
      </c>
      <c r="B3">
        <f t="shared" ref="B3:B32" si="0">(32*A3^5-160*A3^3+120*A3)^2*EXP(-(A3^2))</f>
        <v>678.80515791784251</v>
      </c>
      <c r="C3">
        <f>4*B3</f>
        <v>2715.22063167137</v>
      </c>
      <c r="D3" s="1" t="s">
        <v>6</v>
      </c>
      <c r="E3" s="3">
        <f>E2/1920/SQRT(PI())</f>
        <v>7.4661558226786329E-2</v>
      </c>
      <c r="F3" s="3">
        <f>F2/1920/SQRT(PI())</f>
        <v>7.4032295319103991E-2</v>
      </c>
      <c r="G3" s="2"/>
    </row>
    <row r="4" spans="1:7">
      <c r="A4">
        <f t="shared" ref="A4:A32" si="1">A3+0.1</f>
        <v>3.5166247903554</v>
      </c>
      <c r="B4">
        <f t="shared" si="0"/>
        <v>485.13881554247581</v>
      </c>
      <c r="C4">
        <f>2*B4</f>
        <v>970.27763108495162</v>
      </c>
    </row>
    <row r="5" spans="1:7">
      <c r="A5">
        <f t="shared" si="1"/>
        <v>3.6166247903554001</v>
      </c>
      <c r="B5">
        <f t="shared" si="0"/>
        <v>334.70741338137469</v>
      </c>
      <c r="C5">
        <f>4*B5</f>
        <v>1338.8296535254988</v>
      </c>
    </row>
    <row r="6" spans="1:7">
      <c r="A6">
        <f t="shared" si="1"/>
        <v>3.7166247903554002</v>
      </c>
      <c r="B6">
        <f t="shared" si="0"/>
        <v>223.24459479248506</v>
      </c>
      <c r="C6">
        <f>2*B6</f>
        <v>446.48918958497012</v>
      </c>
    </row>
    <row r="7" spans="1:7">
      <c r="A7">
        <f t="shared" si="1"/>
        <v>3.8166247903554003</v>
      </c>
      <c r="B7">
        <f t="shared" si="0"/>
        <v>144.12994932014814</v>
      </c>
      <c r="C7">
        <f t="shared" ref="C7:C31" si="2">4*B7</f>
        <v>576.51979728059257</v>
      </c>
    </row>
    <row r="8" spans="1:7">
      <c r="A8">
        <f t="shared" si="1"/>
        <v>3.9166247903554003</v>
      </c>
      <c r="B8">
        <f t="shared" si="0"/>
        <v>90.167391350541081</v>
      </c>
      <c r="C8">
        <f t="shared" ref="C8:C30" si="3">2*B8</f>
        <v>180.33478270108216</v>
      </c>
    </row>
    <row r="9" spans="1:7">
      <c r="A9">
        <f t="shared" si="1"/>
        <v>4.0166247903554</v>
      </c>
      <c r="B9">
        <f t="shared" si="0"/>
        <v>54.710259763493063</v>
      </c>
      <c r="C9">
        <f t="shared" si="2"/>
        <v>218.84103905397225</v>
      </c>
    </row>
    <row r="10" spans="1:7">
      <c r="A10">
        <f t="shared" si="1"/>
        <v>4.1166247903553996</v>
      </c>
      <c r="B10">
        <f t="shared" si="0"/>
        <v>32.222779198243629</v>
      </c>
      <c r="C10">
        <f t="shared" si="3"/>
        <v>64.445558396487257</v>
      </c>
    </row>
    <row r="11" spans="1:7">
      <c r="A11">
        <f t="shared" si="1"/>
        <v>4.2166247903553993</v>
      </c>
      <c r="B11">
        <f t="shared" si="0"/>
        <v>18.434900364623328</v>
      </c>
      <c r="C11">
        <f t="shared" si="2"/>
        <v>73.739601458493311</v>
      </c>
    </row>
    <row r="12" spans="1:7">
      <c r="A12">
        <f t="shared" si="1"/>
        <v>4.3166247903553989</v>
      </c>
      <c r="B12">
        <f t="shared" si="0"/>
        <v>10.251216209857546</v>
      </c>
      <c r="C12">
        <f t="shared" si="3"/>
        <v>20.502432419715092</v>
      </c>
    </row>
    <row r="13" spans="1:7">
      <c r="A13">
        <f t="shared" si="1"/>
        <v>4.4166247903553986</v>
      </c>
      <c r="B13">
        <f t="shared" si="0"/>
        <v>5.5438324844080489</v>
      </c>
      <c r="C13">
        <f t="shared" si="2"/>
        <v>22.175329937632196</v>
      </c>
    </row>
    <row r="14" spans="1:7">
      <c r="A14">
        <f t="shared" si="1"/>
        <v>4.5166247903553982</v>
      </c>
      <c r="B14">
        <f t="shared" si="0"/>
        <v>2.9171767881075339</v>
      </c>
      <c r="C14">
        <f t="shared" si="3"/>
        <v>5.8343535762150678</v>
      </c>
    </row>
    <row r="15" spans="1:7">
      <c r="A15">
        <f t="shared" si="1"/>
        <v>4.6166247903553979</v>
      </c>
      <c r="B15">
        <f t="shared" si="0"/>
        <v>1.4942708798279833</v>
      </c>
      <c r="C15">
        <f t="shared" si="2"/>
        <v>5.9770835193119334</v>
      </c>
    </row>
    <row r="16" spans="1:7">
      <c r="A16">
        <f t="shared" si="1"/>
        <v>4.7166247903553975</v>
      </c>
      <c r="B16">
        <f t="shared" si="0"/>
        <v>0.74539584625162358</v>
      </c>
      <c r="C16">
        <f t="shared" si="3"/>
        <v>1.4907916925032472</v>
      </c>
    </row>
    <row r="17" spans="1:3">
      <c r="A17">
        <f t="shared" si="1"/>
        <v>4.8166247903553971</v>
      </c>
      <c r="B17">
        <f t="shared" si="0"/>
        <v>0.36223997338354552</v>
      </c>
      <c r="C17">
        <f t="shared" si="2"/>
        <v>1.4489598935341821</v>
      </c>
    </row>
    <row r="18" spans="1:3">
      <c r="A18">
        <f t="shared" si="1"/>
        <v>4.9166247903553968</v>
      </c>
      <c r="B18">
        <f t="shared" si="0"/>
        <v>0.17155521830162923</v>
      </c>
      <c r="C18">
        <f t="shared" si="3"/>
        <v>0.34311043660325846</v>
      </c>
    </row>
    <row r="19" spans="1:3">
      <c r="A19">
        <f t="shared" si="1"/>
        <v>5.0166247903553964</v>
      </c>
      <c r="B19">
        <f t="shared" si="0"/>
        <v>7.9203329465528424E-2</v>
      </c>
      <c r="C19">
        <f t="shared" si="2"/>
        <v>0.3168133178621137</v>
      </c>
    </row>
    <row r="20" spans="1:3">
      <c r="A20">
        <f t="shared" si="1"/>
        <v>5.1166247903553961</v>
      </c>
      <c r="B20">
        <f t="shared" si="0"/>
        <v>3.5656405753046412E-2</v>
      </c>
      <c r="C20">
        <f t="shared" si="3"/>
        <v>7.1312811506092824E-2</v>
      </c>
    </row>
    <row r="21" spans="1:3">
      <c r="A21">
        <f t="shared" si="1"/>
        <v>5.2166247903553957</v>
      </c>
      <c r="B21">
        <f t="shared" si="0"/>
        <v>1.5656659985225106E-2</v>
      </c>
      <c r="C21">
        <f t="shared" si="2"/>
        <v>6.2626639940900425E-2</v>
      </c>
    </row>
    <row r="22" spans="1:3">
      <c r="A22">
        <f t="shared" si="1"/>
        <v>5.3166247903553954</v>
      </c>
      <c r="B22">
        <f t="shared" si="0"/>
        <v>6.7070592245184061E-3</v>
      </c>
      <c r="C22">
        <f t="shared" si="3"/>
        <v>1.3414118449036812E-2</v>
      </c>
    </row>
    <row r="23" spans="1:3">
      <c r="A23">
        <f t="shared" si="1"/>
        <v>5.416624790355395</v>
      </c>
      <c r="B23">
        <f t="shared" si="0"/>
        <v>2.8037081769313314E-3</v>
      </c>
      <c r="C23">
        <f t="shared" si="2"/>
        <v>1.1214832707725325E-2</v>
      </c>
    </row>
    <row r="24" spans="1:3">
      <c r="A24">
        <f t="shared" si="1"/>
        <v>5.5166247903553947</v>
      </c>
      <c r="B24">
        <f t="shared" si="0"/>
        <v>1.1439057921249914E-3</v>
      </c>
      <c r="C24">
        <f t="shared" si="3"/>
        <v>2.2878115842499829E-3</v>
      </c>
    </row>
    <row r="25" spans="1:3">
      <c r="A25">
        <f t="shared" si="1"/>
        <v>5.6166247903553943</v>
      </c>
      <c r="B25">
        <f t="shared" si="0"/>
        <v>4.5560374996192368E-4</v>
      </c>
      <c r="C25">
        <f t="shared" si="2"/>
        <v>1.8224149998476947E-3</v>
      </c>
    </row>
    <row r="26" spans="1:3">
      <c r="A26">
        <f t="shared" si="1"/>
        <v>5.7166247903553939</v>
      </c>
      <c r="B26">
        <f t="shared" si="0"/>
        <v>1.771743996959674E-4</v>
      </c>
      <c r="C26">
        <f t="shared" si="3"/>
        <v>3.543487993919348E-4</v>
      </c>
    </row>
    <row r="27" spans="1:3">
      <c r="A27">
        <f t="shared" si="1"/>
        <v>5.8166247903553936</v>
      </c>
      <c r="B27">
        <f t="shared" si="0"/>
        <v>6.7282664102472637E-5</v>
      </c>
      <c r="C27">
        <f t="shared" si="2"/>
        <v>2.6913065640989055E-4</v>
      </c>
    </row>
    <row r="28" spans="1:3">
      <c r="A28">
        <f t="shared" si="1"/>
        <v>5.9166247903553932</v>
      </c>
      <c r="B28">
        <f t="shared" si="0"/>
        <v>2.4955201743482452E-5</v>
      </c>
      <c r="C28">
        <f t="shared" si="3"/>
        <v>4.9910403486964904E-5</v>
      </c>
    </row>
    <row r="29" spans="1:3">
      <c r="A29">
        <f t="shared" si="1"/>
        <v>6.0166247903553929</v>
      </c>
      <c r="B29">
        <f t="shared" si="0"/>
        <v>9.0414391026522426E-6</v>
      </c>
      <c r="C29">
        <f t="shared" si="2"/>
        <v>3.616575641060897E-5</v>
      </c>
    </row>
    <row r="30" spans="1:3">
      <c r="A30">
        <f t="shared" si="1"/>
        <v>6.1166247903553925</v>
      </c>
      <c r="B30">
        <f t="shared" si="0"/>
        <v>3.2003064176580277E-6</v>
      </c>
      <c r="C30">
        <f t="shared" si="3"/>
        <v>6.4006128353160554E-6</v>
      </c>
    </row>
    <row r="31" spans="1:3">
      <c r="A31">
        <f t="shared" si="1"/>
        <v>6.2166247903553922</v>
      </c>
      <c r="B31">
        <f t="shared" si="0"/>
        <v>1.1068237102718103E-6</v>
      </c>
      <c r="C31">
        <f t="shared" si="2"/>
        <v>4.4272948410872412E-6</v>
      </c>
    </row>
    <row r="32" spans="1:3">
      <c r="A32">
        <f t="shared" si="1"/>
        <v>6.3166247903553918</v>
      </c>
      <c r="B32">
        <f t="shared" si="0"/>
        <v>3.7406778757553653E-7</v>
      </c>
      <c r="C32">
        <f>B32</f>
        <v>3.7406778757553653E-7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v = 0</vt:lpstr>
      <vt:lpstr>v = 1</vt:lpstr>
      <vt:lpstr>v = 2</vt:lpstr>
      <vt:lpstr>v = 3</vt:lpstr>
      <vt:lpstr>v = 4</vt:lpstr>
      <vt:lpstr>v = 5</vt:lpstr>
    </vt:vector>
  </TitlesOfParts>
  <Company>National Chung Cheng Univ.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Wei-Ping Hu</dc:creator>
  <cp:lastModifiedBy>wph</cp:lastModifiedBy>
  <cp:lastPrinted>2003-05-07T05:51:28Z</cp:lastPrinted>
  <dcterms:created xsi:type="dcterms:W3CDTF">2003-04-30T05:14:03Z</dcterms:created>
  <dcterms:modified xsi:type="dcterms:W3CDTF">2013-04-07T09:47:36Z</dcterms:modified>
</cp:coreProperties>
</file>