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Lab404\OneDrive\桌面\計算化學\W4\"/>
    </mc:Choice>
  </mc:AlternateContent>
  <xr:revisionPtr revIDLastSave="0" documentId="13_ncr:1_{48328DBE-EAB2-4E12-A735-EFEE3B0615E9}" xr6:coauthVersionLast="36" xr6:coauthVersionMax="36" xr10:uidLastSave="{00000000-0000-0000-0000-000000000000}"/>
  <bookViews>
    <workbookView xWindow="0" yWindow="0" windowWidth="28800" windowHeight="12288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3" i="1" l="1" a="1"/>
  <c r="T33" i="1" s="1"/>
  <c r="AB30" i="1" a="1"/>
  <c r="AB30" i="1" s="1"/>
  <c r="AB31" i="1" a="1"/>
  <c r="AB31" i="1" s="1"/>
  <c r="AB32" i="1" a="1"/>
  <c r="AB32" i="1" s="1"/>
  <c r="AB29" i="1" a="1"/>
  <c r="AB29" i="1" s="1"/>
  <c r="W30" i="1" a="1"/>
  <c r="W30" i="1" s="1"/>
  <c r="W31" i="1" a="1"/>
  <c r="W31" i="1" s="1"/>
  <c r="W32" i="1" a="1"/>
  <c r="W32" i="1" s="1"/>
  <c r="W29" i="1" a="1"/>
  <c r="W29" i="1" s="1"/>
  <c r="Y33" i="1" a="1"/>
  <c r="Y33" i="1" s="1"/>
  <c r="Z33" i="1" a="1"/>
  <c r="Z33" i="1"/>
  <c r="AA33" i="1" a="1"/>
  <c r="AA33" i="1" s="1"/>
  <c r="U33" i="1" a="1"/>
  <c r="U33" i="1" s="1"/>
  <c r="V33" i="1" a="1"/>
  <c r="V33" i="1" s="1"/>
  <c r="AA32" i="1"/>
  <c r="Z32" i="1"/>
  <c r="Y32" i="1"/>
  <c r="AA31" i="1"/>
  <c r="Z31" i="1"/>
  <c r="Y31" i="1"/>
  <c r="AA30" i="1"/>
  <c r="Z30" i="1"/>
  <c r="Y30" i="1"/>
  <c r="AA29" i="1"/>
  <c r="Z29" i="1"/>
  <c r="Y29" i="1"/>
  <c r="V32" i="1"/>
  <c r="V31" i="1"/>
  <c r="V30" i="1"/>
  <c r="V29" i="1"/>
  <c r="U32" i="1"/>
  <c r="U31" i="1"/>
  <c r="U30" i="1"/>
  <c r="U29" i="1"/>
  <c r="T32" i="1"/>
  <c r="T31" i="1"/>
  <c r="T30" i="1"/>
  <c r="T29" i="1"/>
  <c r="AB64" i="1" l="1" a="1"/>
  <c r="AB64" i="1" s="1"/>
  <c r="AB46" i="1"/>
  <c r="AL82" i="1" l="1"/>
  <c r="AL83" i="1"/>
  <c r="AL84" i="1"/>
  <c r="AL81" i="1"/>
  <c r="AJ85" i="1"/>
  <c r="AK85" i="1"/>
  <c r="AI85" i="1"/>
  <c r="U26" i="1"/>
  <c r="V26" i="1"/>
  <c r="Y26" i="1"/>
  <c r="Z26" i="1"/>
  <c r="AA26" i="1"/>
  <c r="U25" i="1"/>
  <c r="V25" i="1"/>
  <c r="Y25" i="1"/>
  <c r="Z25" i="1"/>
  <c r="AA25" i="1"/>
  <c r="U24" i="1"/>
  <c r="V24" i="1"/>
  <c r="Y24" i="1"/>
  <c r="Z24" i="1"/>
  <c r="AA24" i="1"/>
  <c r="T24" i="1"/>
  <c r="T25" i="1"/>
  <c r="T26" i="1"/>
  <c r="U23" i="1"/>
  <c r="V23" i="1"/>
  <c r="Y23" i="1"/>
  <c r="Z23" i="1"/>
  <c r="AA23" i="1"/>
  <c r="T23" i="1"/>
  <c r="T55" i="1" l="1"/>
  <c r="T46" i="1"/>
  <c r="R46" i="1"/>
  <c r="Q46" i="1"/>
  <c r="S46" i="1"/>
  <c r="C55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46" i="1"/>
  <c r="AM46" i="1" l="1"/>
  <c r="AK46" i="1"/>
  <c r="AL46" i="1"/>
  <c r="C46" i="1"/>
  <c r="D46" i="1"/>
  <c r="AC46" i="1" s="1"/>
  <c r="E46" i="1"/>
  <c r="AD46" i="1" s="1"/>
  <c r="F46" i="1"/>
  <c r="AE46" i="1" s="1"/>
  <c r="J46" i="1"/>
  <c r="K46" i="1"/>
  <c r="AG46" i="1" s="1"/>
  <c r="L46" i="1"/>
  <c r="AH46" i="1" s="1"/>
  <c r="M46" i="1"/>
  <c r="AI46" i="1" s="1"/>
  <c r="C47" i="1"/>
  <c r="AB47" i="1" s="1"/>
  <c r="D47" i="1"/>
  <c r="AC47" i="1" s="1"/>
  <c r="E47" i="1"/>
  <c r="AD47" i="1" s="1"/>
  <c r="F47" i="1"/>
  <c r="AE47" i="1" s="1"/>
  <c r="J47" i="1"/>
  <c r="K47" i="1"/>
  <c r="AG47" i="1" s="1"/>
  <c r="L47" i="1"/>
  <c r="AH47" i="1" s="1"/>
  <c r="M47" i="1"/>
  <c r="AI47" i="1" s="1"/>
  <c r="Q47" i="1"/>
  <c r="S47" i="1"/>
  <c r="AL47" i="1" s="1"/>
  <c r="R47" i="1"/>
  <c r="AK47" i="1" s="1"/>
  <c r="T47" i="1"/>
  <c r="AM47" i="1" s="1"/>
  <c r="E48" i="1"/>
  <c r="AD48" i="1" s="1"/>
  <c r="F48" i="1"/>
  <c r="AE48" i="1" s="1"/>
  <c r="J48" i="1"/>
  <c r="K48" i="1"/>
  <c r="AG48" i="1" s="1"/>
  <c r="L48" i="1"/>
  <c r="AH48" i="1" s="1"/>
  <c r="M48" i="1"/>
  <c r="AI48" i="1" s="1"/>
  <c r="Q48" i="1"/>
  <c r="S48" i="1"/>
  <c r="AL48" i="1" s="1"/>
  <c r="R48" i="1"/>
  <c r="AK48" i="1" s="1"/>
  <c r="T48" i="1"/>
  <c r="AM48" i="1" s="1"/>
  <c r="C49" i="1"/>
  <c r="D49" i="1"/>
  <c r="AC49" i="1" s="1"/>
  <c r="E49" i="1"/>
  <c r="AD49" i="1" s="1"/>
  <c r="F49" i="1"/>
  <c r="AE49" i="1" s="1"/>
  <c r="J49" i="1"/>
  <c r="K49" i="1"/>
  <c r="AG49" i="1" s="1"/>
  <c r="L49" i="1"/>
  <c r="AH49" i="1" s="1"/>
  <c r="M49" i="1"/>
  <c r="AI49" i="1" s="1"/>
  <c r="Q49" i="1"/>
  <c r="S49" i="1"/>
  <c r="AL49" i="1" s="1"/>
  <c r="R49" i="1"/>
  <c r="AK49" i="1" s="1"/>
  <c r="T49" i="1"/>
  <c r="AM49" i="1" s="1"/>
  <c r="C50" i="1"/>
  <c r="D50" i="1"/>
  <c r="AC50" i="1" s="1"/>
  <c r="E50" i="1"/>
  <c r="AD50" i="1" s="1"/>
  <c r="F50" i="1"/>
  <c r="AE50" i="1" s="1"/>
  <c r="J50" i="1"/>
  <c r="K50" i="1"/>
  <c r="AG50" i="1" s="1"/>
  <c r="L50" i="1"/>
  <c r="AH50" i="1" s="1"/>
  <c r="M50" i="1"/>
  <c r="AI50" i="1" s="1"/>
  <c r="Q50" i="1"/>
  <c r="S50" i="1"/>
  <c r="AL50" i="1" s="1"/>
  <c r="R50" i="1"/>
  <c r="AK50" i="1" s="1"/>
  <c r="T50" i="1"/>
  <c r="AM50" i="1" s="1"/>
  <c r="C51" i="1"/>
  <c r="D51" i="1"/>
  <c r="AC51" i="1" s="1"/>
  <c r="E51" i="1"/>
  <c r="AD51" i="1" s="1"/>
  <c r="F51" i="1"/>
  <c r="AE51" i="1" s="1"/>
  <c r="J51" i="1"/>
  <c r="K51" i="1"/>
  <c r="AG51" i="1" s="1"/>
  <c r="L51" i="1"/>
  <c r="AH51" i="1" s="1"/>
  <c r="M51" i="1"/>
  <c r="AI51" i="1" s="1"/>
  <c r="Q51" i="1"/>
  <c r="S51" i="1"/>
  <c r="AL51" i="1" s="1"/>
  <c r="R51" i="1"/>
  <c r="AK51" i="1" s="1"/>
  <c r="T51" i="1"/>
  <c r="AM51" i="1" s="1"/>
  <c r="D52" i="1"/>
  <c r="AC52" i="1" s="1"/>
  <c r="E52" i="1"/>
  <c r="AD52" i="1" s="1"/>
  <c r="F52" i="1"/>
  <c r="AE52" i="1" s="1"/>
  <c r="J52" i="1"/>
  <c r="K52" i="1"/>
  <c r="AG52" i="1" s="1"/>
  <c r="L52" i="1"/>
  <c r="AH52" i="1" s="1"/>
  <c r="M52" i="1"/>
  <c r="AI52" i="1" s="1"/>
  <c r="Q52" i="1"/>
  <c r="S52" i="1"/>
  <c r="AL52" i="1" s="1"/>
  <c r="R52" i="1"/>
  <c r="AK52" i="1" s="1"/>
  <c r="T52" i="1"/>
  <c r="AM52" i="1" s="1"/>
  <c r="C53" i="1"/>
  <c r="D53" i="1"/>
  <c r="AC53" i="1" s="1"/>
  <c r="E53" i="1"/>
  <c r="AD53" i="1" s="1"/>
  <c r="F53" i="1"/>
  <c r="AE53" i="1" s="1"/>
  <c r="J53" i="1"/>
  <c r="K53" i="1"/>
  <c r="AG53" i="1" s="1"/>
  <c r="L53" i="1"/>
  <c r="AH53" i="1" s="1"/>
  <c r="M53" i="1"/>
  <c r="AI53" i="1" s="1"/>
  <c r="Q53" i="1"/>
  <c r="S53" i="1"/>
  <c r="AL53" i="1" s="1"/>
  <c r="R53" i="1"/>
  <c r="AK53" i="1" s="1"/>
  <c r="T53" i="1"/>
  <c r="AM53" i="1" s="1"/>
  <c r="C54" i="1"/>
  <c r="D54" i="1"/>
  <c r="AC54" i="1" s="1"/>
  <c r="E54" i="1"/>
  <c r="AD54" i="1" s="1"/>
  <c r="F54" i="1"/>
  <c r="AE54" i="1" s="1"/>
  <c r="J54" i="1"/>
  <c r="K54" i="1"/>
  <c r="AG54" i="1" s="1"/>
  <c r="L54" i="1"/>
  <c r="AH54" i="1" s="1"/>
  <c r="M54" i="1"/>
  <c r="AI54" i="1" s="1"/>
  <c r="Q54" i="1"/>
  <c r="S54" i="1"/>
  <c r="AL54" i="1" s="1"/>
  <c r="R54" i="1"/>
  <c r="AK54" i="1" s="1"/>
  <c r="T54" i="1"/>
  <c r="AM54" i="1" s="1"/>
  <c r="AB55" i="1"/>
  <c r="D55" i="1"/>
  <c r="AC55" i="1" s="1"/>
  <c r="E55" i="1"/>
  <c r="AD55" i="1" s="1"/>
  <c r="F55" i="1"/>
  <c r="AE55" i="1" s="1"/>
  <c r="J55" i="1"/>
  <c r="K55" i="1"/>
  <c r="AG55" i="1" s="1"/>
  <c r="L55" i="1"/>
  <c r="AH55" i="1" s="1"/>
  <c r="M55" i="1"/>
  <c r="AI55" i="1" s="1"/>
  <c r="Q55" i="1"/>
  <c r="S55" i="1"/>
  <c r="AL55" i="1" s="1"/>
  <c r="R55" i="1"/>
  <c r="AK55" i="1" s="1"/>
  <c r="AM55" i="1"/>
  <c r="C56" i="1"/>
  <c r="D56" i="1"/>
  <c r="AC56" i="1" s="1"/>
  <c r="E56" i="1"/>
  <c r="AD56" i="1" s="1"/>
  <c r="F56" i="1"/>
  <c r="AE56" i="1" s="1"/>
  <c r="J56" i="1"/>
  <c r="K56" i="1"/>
  <c r="AG56" i="1" s="1"/>
  <c r="L56" i="1"/>
  <c r="AH56" i="1" s="1"/>
  <c r="M56" i="1"/>
  <c r="AI56" i="1" s="1"/>
  <c r="Q56" i="1"/>
  <c r="S56" i="1"/>
  <c r="AL56" i="1" s="1"/>
  <c r="R56" i="1"/>
  <c r="AK56" i="1" s="1"/>
  <c r="T56" i="1"/>
  <c r="AM56" i="1" s="1"/>
  <c r="C57" i="1"/>
  <c r="D57" i="1"/>
  <c r="AC57" i="1" s="1"/>
  <c r="E57" i="1"/>
  <c r="AD57" i="1" s="1"/>
  <c r="F57" i="1"/>
  <c r="AE57" i="1" s="1"/>
  <c r="J57" i="1"/>
  <c r="K57" i="1"/>
  <c r="AG57" i="1" s="1"/>
  <c r="L57" i="1"/>
  <c r="AH57" i="1" s="1"/>
  <c r="M57" i="1"/>
  <c r="AI57" i="1" s="1"/>
  <c r="Q57" i="1"/>
  <c r="S57" i="1"/>
  <c r="AL57" i="1" s="1"/>
  <c r="R57" i="1"/>
  <c r="AK57" i="1" s="1"/>
  <c r="T57" i="1"/>
  <c r="AM57" i="1" s="1"/>
  <c r="C58" i="1"/>
  <c r="D58" i="1"/>
  <c r="AC58" i="1" s="1"/>
  <c r="E58" i="1"/>
  <c r="AD58" i="1" s="1"/>
  <c r="F58" i="1"/>
  <c r="AE58" i="1" s="1"/>
  <c r="J58" i="1"/>
  <c r="K58" i="1"/>
  <c r="AG58" i="1" s="1"/>
  <c r="L58" i="1"/>
  <c r="AH58" i="1" s="1"/>
  <c r="M58" i="1"/>
  <c r="AI58" i="1" s="1"/>
  <c r="Q58" i="1"/>
  <c r="S58" i="1"/>
  <c r="AL58" i="1" s="1"/>
  <c r="R58" i="1"/>
  <c r="AK58" i="1" s="1"/>
  <c r="T58" i="1"/>
  <c r="AM58" i="1" s="1"/>
  <c r="C59" i="1"/>
  <c r="D59" i="1"/>
  <c r="AC59" i="1" s="1"/>
  <c r="E59" i="1"/>
  <c r="AD59" i="1" s="1"/>
  <c r="F59" i="1"/>
  <c r="AE59" i="1" s="1"/>
  <c r="J59" i="1"/>
  <c r="K59" i="1"/>
  <c r="AG59" i="1" s="1"/>
  <c r="L59" i="1"/>
  <c r="AH59" i="1" s="1"/>
  <c r="M59" i="1"/>
  <c r="AI59" i="1" s="1"/>
  <c r="Q59" i="1"/>
  <c r="S59" i="1"/>
  <c r="AL59" i="1" s="1"/>
  <c r="R59" i="1"/>
  <c r="AK59" i="1" s="1"/>
  <c r="T59" i="1"/>
  <c r="AM59" i="1" s="1"/>
  <c r="C60" i="1"/>
  <c r="D60" i="1"/>
  <c r="AC60" i="1" s="1"/>
  <c r="E60" i="1"/>
  <c r="AD60" i="1" s="1"/>
  <c r="F60" i="1"/>
  <c r="AE60" i="1" s="1"/>
  <c r="J60" i="1"/>
  <c r="K60" i="1"/>
  <c r="AG60" i="1" s="1"/>
  <c r="L60" i="1"/>
  <c r="AH60" i="1" s="1"/>
  <c r="M60" i="1"/>
  <c r="AI60" i="1" s="1"/>
  <c r="Q60" i="1"/>
  <c r="S60" i="1"/>
  <c r="AL60" i="1" s="1"/>
  <c r="R60" i="1"/>
  <c r="AK60" i="1" s="1"/>
  <c r="T60" i="1"/>
  <c r="AM60" i="1" s="1"/>
  <c r="C61" i="1"/>
  <c r="D61" i="1"/>
  <c r="AC61" i="1" s="1"/>
  <c r="E61" i="1"/>
  <c r="AD61" i="1" s="1"/>
  <c r="F61" i="1"/>
  <c r="AE61" i="1" s="1"/>
  <c r="J61" i="1"/>
  <c r="K61" i="1"/>
  <c r="AG61" i="1" s="1"/>
  <c r="L61" i="1"/>
  <c r="AH61" i="1" s="1"/>
  <c r="M61" i="1"/>
  <c r="AI61" i="1" s="1"/>
  <c r="Q61" i="1"/>
  <c r="S61" i="1"/>
  <c r="AL61" i="1" s="1"/>
  <c r="R61" i="1"/>
  <c r="AK61" i="1" s="1"/>
  <c r="T61" i="1"/>
  <c r="AM61" i="1" s="1"/>
  <c r="C62" i="1"/>
  <c r="D62" i="1"/>
  <c r="AC62" i="1" s="1"/>
  <c r="E62" i="1"/>
  <c r="AD62" i="1" s="1"/>
  <c r="F62" i="1"/>
  <c r="AE62" i="1" s="1"/>
  <c r="J62" i="1"/>
  <c r="K62" i="1"/>
  <c r="AG62" i="1" s="1"/>
  <c r="L62" i="1"/>
  <c r="AH62" i="1" s="1"/>
  <c r="M62" i="1"/>
  <c r="AI62" i="1" s="1"/>
  <c r="Q62" i="1"/>
  <c r="S62" i="1"/>
  <c r="AL62" i="1" s="1"/>
  <c r="R62" i="1"/>
  <c r="AK62" i="1" s="1"/>
  <c r="T62" i="1"/>
  <c r="AM62" i="1" s="1"/>
  <c r="AJ54" i="1" l="1"/>
  <c r="AJ52" i="1"/>
  <c r="AJ62" i="1"/>
  <c r="AJ50" i="1"/>
  <c r="AJ60" i="1"/>
  <c r="AJ48" i="1"/>
  <c r="AJ56" i="1"/>
  <c r="AJ46" i="1"/>
  <c r="AJ51" i="1"/>
  <c r="AJ61" i="1"/>
  <c r="AJ59" i="1"/>
  <c r="AJ57" i="1"/>
  <c r="AJ55" i="1"/>
  <c r="AJ53" i="1"/>
  <c r="AJ47" i="1"/>
  <c r="AJ58" i="1"/>
  <c r="AJ49" i="1"/>
  <c r="AF49" i="1"/>
  <c r="AF47" i="1"/>
  <c r="AF52" i="1"/>
  <c r="AF50" i="1"/>
  <c r="AF58" i="1"/>
  <c r="AF48" i="1"/>
  <c r="AF60" i="1"/>
  <c r="AF46" i="1"/>
  <c r="AF54" i="1"/>
  <c r="AF51" i="1"/>
  <c r="AF62" i="1"/>
  <c r="AF61" i="1"/>
  <c r="AF59" i="1"/>
  <c r="AF57" i="1"/>
  <c r="AF55" i="1"/>
  <c r="AF53" i="1"/>
  <c r="AF56" i="1"/>
  <c r="AB49" i="1"/>
  <c r="AB57" i="1"/>
  <c r="AB53" i="1"/>
  <c r="AB62" i="1"/>
  <c r="AB50" i="1"/>
  <c r="AB59" i="1"/>
  <c r="AB56" i="1"/>
  <c r="AB54" i="1"/>
  <c r="AB58" i="1"/>
  <c r="AB51" i="1"/>
  <c r="AB60" i="1"/>
  <c r="AB61" i="1"/>
  <c r="Q63" i="1"/>
  <c r="S63" i="1"/>
  <c r="AL63" i="1" s="1"/>
  <c r="AL64" i="1" s="1" a="1"/>
  <c r="R63" i="1"/>
  <c r="AK63" i="1" s="1"/>
  <c r="T63" i="1"/>
  <c r="AM63" i="1" s="1"/>
  <c r="AM64" i="1" s="1" a="1"/>
  <c r="J63" i="1"/>
  <c r="L63" i="1"/>
  <c r="AH63" i="1" s="1"/>
  <c r="K63" i="1"/>
  <c r="AG63" i="1" s="1"/>
  <c r="M63" i="1"/>
  <c r="AI63" i="1" s="1"/>
  <c r="AI64" i="1" s="1" a="1"/>
  <c r="E63" i="1"/>
  <c r="AD63" i="1" s="1"/>
  <c r="D63" i="1"/>
  <c r="AC63" i="1" s="1"/>
  <c r="F63" i="1"/>
  <c r="AE63" i="1" s="1"/>
  <c r="C63" i="1"/>
  <c r="B30" i="1"/>
  <c r="C52" i="1" s="1"/>
  <c r="B26" i="1"/>
  <c r="C48" i="1" s="1"/>
  <c r="AK64" i="1" l="1" a="1"/>
  <c r="AK64" i="1" s="1"/>
  <c r="AD64" i="1" a="1"/>
  <c r="AD64" i="1" s="1"/>
  <c r="AE64" i="1" a="1"/>
  <c r="AE64" i="1" s="1"/>
  <c r="AG64" i="1" a="1"/>
  <c r="AG64" i="1" s="1"/>
  <c r="AM64" i="1"/>
  <c r="AL64" i="1"/>
  <c r="AH64" i="1" a="1"/>
  <c r="AH64" i="1" s="1"/>
  <c r="AI64" i="1"/>
  <c r="AJ63" i="1"/>
  <c r="AJ64" i="1" s="1" a="1"/>
  <c r="AF63" i="1"/>
  <c r="AB63" i="1"/>
  <c r="AB48" i="1"/>
  <c r="AB52" i="1"/>
  <c r="C26" i="1"/>
  <c r="D48" i="1" s="1"/>
  <c r="AC48" i="1" s="1"/>
  <c r="AC64" i="1" l="1" a="1"/>
  <c r="AC64" i="1" s="1"/>
  <c r="AF64" i="1" a="1"/>
  <c r="AF64" i="1" s="1"/>
  <c r="AJ64" i="1"/>
</calcChain>
</file>

<file path=xl/sharedStrings.xml><?xml version="1.0" encoding="utf-8"?>
<sst xmlns="http://schemas.openxmlformats.org/spreadsheetml/2006/main" count="335" uniqueCount="55">
  <si>
    <t>6-31G**</t>
    <phoneticPr fontId="1" type="noConversion"/>
  </si>
  <si>
    <t>H</t>
    <phoneticPr fontId="1" type="noConversion"/>
  </si>
  <si>
    <t>He</t>
    <phoneticPr fontId="1" type="noConversion"/>
  </si>
  <si>
    <t>Li</t>
    <phoneticPr fontId="1" type="noConversion"/>
  </si>
  <si>
    <t>Be</t>
    <phoneticPr fontId="1" type="noConversion"/>
  </si>
  <si>
    <t>B</t>
    <phoneticPr fontId="1" type="noConversion"/>
  </si>
  <si>
    <t>C</t>
    <phoneticPr fontId="1" type="noConversion"/>
  </si>
  <si>
    <t>N</t>
    <phoneticPr fontId="1" type="noConversion"/>
  </si>
  <si>
    <t>O</t>
    <phoneticPr fontId="1" type="noConversion"/>
  </si>
  <si>
    <t>F</t>
    <phoneticPr fontId="1" type="noConversion"/>
  </si>
  <si>
    <t>Ne</t>
    <phoneticPr fontId="1" type="noConversion"/>
  </si>
  <si>
    <t>Na</t>
    <phoneticPr fontId="1" type="noConversion"/>
  </si>
  <si>
    <t>Mg</t>
    <phoneticPr fontId="1" type="noConversion"/>
  </si>
  <si>
    <t>Al</t>
    <phoneticPr fontId="1" type="noConversion"/>
  </si>
  <si>
    <t>Si</t>
    <phoneticPr fontId="1" type="noConversion"/>
  </si>
  <si>
    <t>P</t>
    <phoneticPr fontId="1" type="noConversion"/>
  </si>
  <si>
    <t>S</t>
    <phoneticPr fontId="1" type="noConversion"/>
  </si>
  <si>
    <t>Cl</t>
    <phoneticPr fontId="1" type="noConversion"/>
  </si>
  <si>
    <t>Ar</t>
    <phoneticPr fontId="1" type="noConversion"/>
  </si>
  <si>
    <t>6-311G**</t>
    <phoneticPr fontId="1" type="noConversion"/>
  </si>
  <si>
    <t>6-31+G**</t>
    <phoneticPr fontId="1" type="noConversion"/>
  </si>
  <si>
    <t>6-311+G**</t>
    <phoneticPr fontId="1" type="noConversion"/>
  </si>
  <si>
    <t>B3LYP</t>
    <phoneticPr fontId="1" type="noConversion"/>
  </si>
  <si>
    <t>MP2(anion)</t>
    <phoneticPr fontId="1" type="noConversion"/>
  </si>
  <si>
    <t>B3LYP(anion)</t>
    <phoneticPr fontId="1" type="noConversion"/>
  </si>
  <si>
    <t>6-31G**</t>
    <phoneticPr fontId="1" type="noConversion"/>
  </si>
  <si>
    <t>M062X(anion)</t>
    <phoneticPr fontId="1" type="noConversion"/>
  </si>
  <si>
    <t>M062X</t>
    <phoneticPr fontId="1" type="noConversion"/>
  </si>
  <si>
    <t>MP2</t>
    <phoneticPr fontId="1" type="noConversion"/>
  </si>
  <si>
    <t>6-31++G**</t>
    <phoneticPr fontId="1" type="noConversion"/>
  </si>
  <si>
    <t>6-311++G**</t>
    <phoneticPr fontId="1" type="noConversion"/>
  </si>
  <si>
    <t>H(anion)</t>
    <phoneticPr fontId="1" type="noConversion"/>
  </si>
  <si>
    <t>He(anion)</t>
    <phoneticPr fontId="1" type="noConversion"/>
  </si>
  <si>
    <t>exp</t>
    <phoneticPr fontId="1" type="noConversion"/>
  </si>
  <si>
    <t>電子親和力(atom-anion)</t>
    <phoneticPr fontId="1" type="noConversion"/>
  </si>
  <si>
    <t>MP2</t>
    <phoneticPr fontId="1" type="noConversion"/>
  </si>
  <si>
    <t>M062X</t>
    <phoneticPr fontId="1" type="noConversion"/>
  </si>
  <si>
    <t>B3LYP</t>
    <phoneticPr fontId="1" type="noConversion"/>
  </si>
  <si>
    <t>絕對誤差</t>
    <phoneticPr fontId="1" type="noConversion"/>
  </si>
  <si>
    <t>kJ/mol</t>
    <phoneticPr fontId="1" type="noConversion"/>
  </si>
  <si>
    <t>單位:kcal/mol</t>
    <phoneticPr fontId="1" type="noConversion"/>
  </si>
  <si>
    <t>6-31G**</t>
    <phoneticPr fontId="1" type="noConversion"/>
  </si>
  <si>
    <t>6-311G**</t>
    <phoneticPr fontId="1" type="noConversion"/>
  </si>
  <si>
    <t>6-31**</t>
    <phoneticPr fontId="1" type="noConversion"/>
  </si>
  <si>
    <t>He</t>
    <phoneticPr fontId="1" type="noConversion"/>
  </si>
  <si>
    <t>kcal/mol</t>
    <phoneticPr fontId="1" type="noConversion"/>
  </si>
  <si>
    <t>MAE</t>
    <phoneticPr fontId="1" type="noConversion"/>
  </si>
  <si>
    <t>6-31+G**</t>
    <phoneticPr fontId="1" type="noConversion"/>
  </si>
  <si>
    <t>6-311+G**</t>
    <phoneticPr fontId="1" type="noConversion"/>
  </si>
  <si>
    <t>MP2</t>
    <phoneticPr fontId="1" type="noConversion"/>
  </si>
  <si>
    <t>B3LYP</t>
    <phoneticPr fontId="1" type="noConversion"/>
  </si>
  <si>
    <t>M062X</t>
    <phoneticPr fontId="1" type="noConversion"/>
  </si>
  <si>
    <t>Avg</t>
    <phoneticPr fontId="1" type="noConversion"/>
  </si>
  <si>
    <t>exp</t>
    <phoneticPr fontId="1" type="noConversion"/>
  </si>
  <si>
    <t>MAE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</si>
</sst>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000_ "/>
  </numFmts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176" fontId="0" fillId="0" borderId="0" xfId="0" applyNumberFormat="1">
      <alignment vertical="center"/>
    </xf>
    <xf numFmtId="176" fontId="0" fillId="2" borderId="0" xfId="0" applyNumberFormat="1" applyFill="1">
      <alignment vertical="center"/>
    </xf>
    <xf numFmtId="176" fontId="0" fillId="0" borderId="0" xfId="0" applyNumberFormat="1" applyFill="1">
      <alignment vertical="center"/>
    </xf>
    <xf numFmtId="0" fontId="0" fillId="3" borderId="0" xfId="0" applyFill="1">
      <alignment vertical="center"/>
    </xf>
    <xf numFmtId="176" fontId="0" fillId="3" borderId="0" xfId="0" applyNumberFormat="1" applyFill="1">
      <alignment vertical="center"/>
    </xf>
    <xf numFmtId="0" fontId="0" fillId="0" borderId="0" xfId="0" applyFill="1" applyBorder="1">
      <alignment vertical="center"/>
    </xf>
    <xf numFmtId="176" fontId="0" fillId="0" borderId="0" xfId="0" applyNumberFormat="1" applyBorder="1">
      <alignment vertical="center"/>
    </xf>
    <xf numFmtId="0" fontId="0" fillId="0" borderId="0" xfId="0" applyFill="1">
      <alignment vertical="center"/>
    </xf>
    <xf numFmtId="0" fontId="0" fillId="4" borderId="0" xfId="0" applyFill="1">
      <alignment vertical="center"/>
    </xf>
    <xf numFmtId="176" fontId="0" fillId="4" borderId="0" xfId="0" applyNumberFormat="1" applyFill="1">
      <alignment vertical="center"/>
    </xf>
    <xf numFmtId="177" fontId="0" fillId="0" borderId="0" xfId="0" applyNumberFormat="1" applyFill="1" applyBorder="1">
      <alignment vertical="center"/>
    </xf>
    <xf numFmtId="177" fontId="0" fillId="0" borderId="0" xfId="0" applyNumberFormat="1" applyFill="1">
      <alignment vertical="center"/>
    </xf>
    <xf numFmtId="177" fontId="2" fillId="0" borderId="0" xfId="0" applyNumberFormat="1" applyFont="1" applyFill="1">
      <alignment vertical="center"/>
    </xf>
    <xf numFmtId="0" fontId="0" fillId="2" borderId="0" xfId="0" applyFill="1" applyBorder="1">
      <alignment vertical="center"/>
    </xf>
    <xf numFmtId="0" fontId="0" fillId="3" borderId="0" xfId="0" applyFill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6-31G**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工作表1!$B$45</c:f>
              <c:strCache>
                <c:ptCount val="1"/>
                <c:pt idx="0">
                  <c:v>exp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工作表1!$B$46:$B$63</c:f>
              <c:numCache>
                <c:formatCode>0.0_ </c:formatCode>
                <c:ptCount val="18"/>
                <c:pt idx="0">
                  <c:v>17.399199999999997</c:v>
                </c:pt>
                <c:pt idx="1">
                  <c:v>-5.0190000000000001</c:v>
                </c:pt>
                <c:pt idx="2">
                  <c:v>14.292199999999999</c:v>
                </c:pt>
                <c:pt idx="3">
                  <c:v>0</c:v>
                </c:pt>
                <c:pt idx="4">
                  <c:v>5.4969999999999999</c:v>
                </c:pt>
                <c:pt idx="5">
                  <c:v>29.2775</c:v>
                </c:pt>
                <c:pt idx="6">
                  <c:v>-1.673</c:v>
                </c:pt>
                <c:pt idx="7">
                  <c:v>33.698999999999998</c:v>
                </c:pt>
                <c:pt idx="8">
                  <c:v>76.957999999999998</c:v>
                </c:pt>
                <c:pt idx="9">
                  <c:v>-6.931</c:v>
                </c:pt>
                <c:pt idx="10">
                  <c:v>12.643099999999999</c:v>
                </c:pt>
                <c:pt idx="11">
                  <c:v>0</c:v>
                </c:pt>
                <c:pt idx="12">
                  <c:v>10.516</c:v>
                </c:pt>
                <c:pt idx="13">
                  <c:v>31.930399999999999</c:v>
                </c:pt>
                <c:pt idx="14">
                  <c:v>17.136299999999999</c:v>
                </c:pt>
                <c:pt idx="15">
                  <c:v>47.895600000000002</c:v>
                </c:pt>
                <c:pt idx="16">
                  <c:v>83.339299999999994</c:v>
                </c:pt>
                <c:pt idx="17">
                  <c:v>-8.3650000000000002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74-499D-84D2-1E7CB7781076}"/>
            </c:ext>
          </c:extLst>
        </c:ser>
        <c:ser>
          <c:idx val="1"/>
          <c:order val="1"/>
          <c:tx>
            <c:strRef>
              <c:f>工作表1!$B$44</c:f>
              <c:strCache>
                <c:ptCount val="1"/>
                <c:pt idx="0">
                  <c:v>MP2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工作表1!$C$46:$C$63</c:f>
              <c:numCache>
                <c:formatCode>0.0_ </c:formatCode>
                <c:ptCount val="18"/>
                <c:pt idx="0">
                  <c:v>-39.435771776549991</c:v>
                </c:pt>
                <c:pt idx="1">
                  <c:v>-860.64615925555006</c:v>
                </c:pt>
                <c:pt idx="2">
                  <c:v>-4.384283374599975</c:v>
                </c:pt>
                <c:pt idx="3">
                  <c:v>-62.075938030850118</c:v>
                </c:pt>
                <c:pt idx="4">
                  <c:v>-33.237483939349268</c:v>
                </c:pt>
                <c:pt idx="5">
                  <c:v>-5.3991544889496534</c:v>
                </c:pt>
                <c:pt idx="6">
                  <c:v>-54.183500045551469</c:v>
                </c:pt>
                <c:pt idx="7">
                  <c:v>-13.982292180904059</c:v>
                </c:pt>
                <c:pt idx="8">
                  <c:v>24.683399937245522</c:v>
                </c:pt>
                <c:pt idx="9">
                  <c:v>-1067.8728257542043</c:v>
                </c:pt>
                <c:pt idx="10">
                  <c:v>1.3949536184915545</c:v>
                </c:pt>
                <c:pt idx="11">
                  <c:v>-23.051498731549383</c:v>
                </c:pt>
                <c:pt idx="12">
                  <c:v>-5.0100985989599236</c:v>
                </c:pt>
                <c:pt idx="13">
                  <c:v>-23.790453918752796</c:v>
                </c:pt>
                <c:pt idx="14">
                  <c:v>-14.522013101861114</c:v>
                </c:pt>
                <c:pt idx="15">
                  <c:v>22.112807270493743</c:v>
                </c:pt>
                <c:pt idx="16">
                  <c:v>62.544562125428897</c:v>
                </c:pt>
                <c:pt idx="17">
                  <c:v>-354.69039498344705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74-499D-84D2-1E7CB7781076}"/>
            </c:ext>
          </c:extLst>
        </c:ser>
        <c:ser>
          <c:idx val="2"/>
          <c:order val="2"/>
          <c:tx>
            <c:strRef>
              <c:f>工作表1!$H$44</c:f>
              <c:strCache>
                <c:ptCount val="1"/>
                <c:pt idx="0">
                  <c:v>B3LYP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工作表1!$J$46:$J$63</c:f>
              <c:numCache>
                <c:formatCode>0.0_ </c:formatCode>
                <c:ptCount val="18"/>
                <c:pt idx="0">
                  <c:v>-24.131568082949961</c:v>
                </c:pt>
                <c:pt idx="1">
                  <c:v>-829.87516415690015</c:v>
                </c:pt>
                <c:pt idx="2">
                  <c:v>3.6624591967500137</c:v>
                </c:pt>
                <c:pt idx="3">
                  <c:v>-34.302744066549245</c:v>
                </c:pt>
                <c:pt idx="4">
                  <c:v>-24.962265159051729</c:v>
                </c:pt>
                <c:pt idx="5">
                  <c:v>-1.2601645778992434</c:v>
                </c:pt>
                <c:pt idx="6">
                  <c:v>-35.044774050302919</c:v>
                </c:pt>
                <c:pt idx="7">
                  <c:v>-4.9525559778018247</c:v>
                </c:pt>
                <c:pt idx="8">
                  <c:v>24.192311002549442</c:v>
                </c:pt>
                <c:pt idx="9">
                  <c:v>-1009.1105771399997</c:v>
                </c:pt>
                <c:pt idx="10">
                  <c:v>10.252375712904369</c:v>
                </c:pt>
                <c:pt idx="11">
                  <c:v>-17.357477528550479</c:v>
                </c:pt>
                <c:pt idx="12">
                  <c:v>0.78156308225641602</c:v>
                </c:pt>
                <c:pt idx="13">
                  <c:v>-6.8950116350343569</c:v>
                </c:pt>
                <c:pt idx="14">
                  <c:v>6.5885987462017752</c:v>
                </c:pt>
                <c:pt idx="15">
                  <c:v>38.084179064476764</c:v>
                </c:pt>
                <c:pt idx="16">
                  <c:v>72.785517165469244</c:v>
                </c:pt>
                <c:pt idx="17">
                  <c:v>-331.79539712118066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74-499D-84D2-1E7CB7781076}"/>
            </c:ext>
          </c:extLst>
        </c:ser>
        <c:ser>
          <c:idx val="3"/>
          <c:order val="3"/>
          <c:tx>
            <c:strRef>
              <c:f>工作表1!$O$44</c:f>
              <c:strCache>
                <c:ptCount val="1"/>
                <c:pt idx="0">
                  <c:v>M062X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工作表1!$Q$46:$Q$63</c:f>
              <c:numCache>
                <c:formatCode>0.0_ </c:formatCode>
                <c:ptCount val="18"/>
                <c:pt idx="0">
                  <c:v>-29.838892487349977</c:v>
                </c:pt>
                <c:pt idx="1">
                  <c:v>-827.88300974724996</c:v>
                </c:pt>
                <c:pt idx="2">
                  <c:v>2.1937732120001039</c:v>
                </c:pt>
                <c:pt idx="3">
                  <c:v>-40.550793407100734</c:v>
                </c:pt>
                <c:pt idx="4">
                  <c:v>-28.772502843049271</c:v>
                </c:pt>
                <c:pt idx="5">
                  <c:v>-0.99962263349983282</c:v>
                </c:pt>
                <c:pt idx="6">
                  <c:v>-39.935959599000959</c:v>
                </c:pt>
                <c:pt idx="7">
                  <c:v>-5.2689462676984524</c:v>
                </c:pt>
                <c:pt idx="8">
                  <c:v>25.662001002494925</c:v>
                </c:pt>
                <c:pt idx="9">
                  <c:v>-1011.0856005403017</c:v>
                </c:pt>
                <c:pt idx="10">
                  <c:v>9.3148765198992862</c:v>
                </c:pt>
                <c:pt idx="11">
                  <c:v>-22.802314709107858</c:v>
                </c:pt>
                <c:pt idx="12">
                  <c:v>-2.0203295861963704</c:v>
                </c:pt>
                <c:pt idx="13">
                  <c:v>-7.1507845072449161</c:v>
                </c:pt>
                <c:pt idx="14">
                  <c:v>5.5579143924501091</c:v>
                </c:pt>
                <c:pt idx="15">
                  <c:v>38.056443144618257</c:v>
                </c:pt>
                <c:pt idx="16">
                  <c:v>74.112009497473181</c:v>
                </c:pt>
                <c:pt idx="17">
                  <c:v>-330.49450717675489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74-499D-84D2-1E7CB7781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95347728"/>
        <c:axId val="1111359664"/>
      </c:barChart>
      <c:catAx>
        <c:axId val="1195347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原子序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111359664"/>
        <c:crosses val="autoZero"/>
        <c:auto val="1"/>
        <c:lblAlgn val="ctr"/>
        <c:lblOffset val="100"/>
        <c:noMultiLvlLbl val="0"/>
      </c:catAx>
      <c:valAx>
        <c:axId val="1111359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能量</a:t>
                </a:r>
                <a:r>
                  <a:rPr lang="en-US" altLang="zh-TW"/>
                  <a:t>(kcal/mol)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195347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M062X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工作表1!$AJ$45</c:f>
              <c:strCache>
                <c:ptCount val="1"/>
                <c:pt idx="0">
                  <c:v>6-31G**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工作表1!$AJ$46:$AJ$63</c:f>
              <c:numCache>
                <c:formatCode>0.0_ </c:formatCode>
                <c:ptCount val="18"/>
                <c:pt idx="0">
                  <c:v>47.238092487349974</c:v>
                </c:pt>
                <c:pt idx="1">
                  <c:v>822.86400974724995</c:v>
                </c:pt>
                <c:pt idx="2">
                  <c:v>12.098426787999895</c:v>
                </c:pt>
                <c:pt idx="3">
                  <c:v>40.550793407100734</c:v>
                </c:pt>
                <c:pt idx="4">
                  <c:v>34.269502843049267</c:v>
                </c:pt>
                <c:pt idx="5">
                  <c:v>30.277122633499832</c:v>
                </c:pt>
                <c:pt idx="6">
                  <c:v>38.262959599000958</c:v>
                </c:pt>
                <c:pt idx="7">
                  <c:v>38.967946267698451</c:v>
                </c:pt>
                <c:pt idx="8">
                  <c:v>51.295998997505073</c:v>
                </c:pt>
                <c:pt idx="9">
                  <c:v>1004.1546005403017</c:v>
                </c:pt>
                <c:pt idx="10">
                  <c:v>3.3282234801007125</c:v>
                </c:pt>
                <c:pt idx="11">
                  <c:v>22.802314709107858</c:v>
                </c:pt>
                <c:pt idx="12">
                  <c:v>12.53632958619637</c:v>
                </c:pt>
                <c:pt idx="13">
                  <c:v>39.081184507244913</c:v>
                </c:pt>
                <c:pt idx="14">
                  <c:v>11.57838560754989</c:v>
                </c:pt>
                <c:pt idx="15">
                  <c:v>9.839156855381745</c:v>
                </c:pt>
                <c:pt idx="16">
                  <c:v>9.227290502526813</c:v>
                </c:pt>
                <c:pt idx="17">
                  <c:v>322.12950717675488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18-4C07-9DC0-CDBB20F52651}"/>
            </c:ext>
          </c:extLst>
        </c:ser>
        <c:ser>
          <c:idx val="1"/>
          <c:order val="1"/>
          <c:tx>
            <c:strRef>
              <c:f>工作表1!$AK$45</c:f>
              <c:strCache>
                <c:ptCount val="1"/>
                <c:pt idx="0">
                  <c:v>6-31+G**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工作表1!$AK$46:$AK$63</c:f>
              <c:numCache>
                <c:formatCode>0.0_ </c:formatCode>
                <c:ptCount val="18"/>
                <c:pt idx="0">
                  <c:v>47.238092487349974</c:v>
                </c:pt>
                <c:pt idx="1">
                  <c:v>822.86400974724995</c:v>
                </c:pt>
                <c:pt idx="2">
                  <c:v>2.8453599538500516</c:v>
                </c:pt>
                <c:pt idx="3">
                  <c:v>10.633336730349823</c:v>
                </c:pt>
                <c:pt idx="4">
                  <c:v>1.3221792964999874</c:v>
                </c:pt>
                <c:pt idx="5">
                  <c:v>1.8147977362981607</c:v>
                </c:pt>
                <c:pt idx="6">
                  <c:v>4.1445150726018953</c:v>
                </c:pt>
                <c:pt idx="7">
                  <c:v>3.5816815474998513</c:v>
                </c:pt>
                <c:pt idx="8">
                  <c:v>3.5059422436531804</c:v>
                </c:pt>
                <c:pt idx="9">
                  <c:v>155.92208521755467</c:v>
                </c:pt>
                <c:pt idx="10">
                  <c:v>-0.37433357370028197</c:v>
                </c:pt>
                <c:pt idx="11">
                  <c:v>9.6459505320980785</c:v>
                </c:pt>
                <c:pt idx="12">
                  <c:v>4.8925736157512123</c:v>
                </c:pt>
                <c:pt idx="13">
                  <c:v>26.336403811283979</c:v>
                </c:pt>
                <c:pt idx="14">
                  <c:v>-1.1707249039358452</c:v>
                </c:pt>
                <c:pt idx="15">
                  <c:v>-0.69628839294993128</c:v>
                </c:pt>
                <c:pt idx="16">
                  <c:v>-1.2469098186382297</c:v>
                </c:pt>
                <c:pt idx="17">
                  <c:v>52.585750746422136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18-4C07-9DC0-CDBB20F52651}"/>
            </c:ext>
          </c:extLst>
        </c:ser>
        <c:ser>
          <c:idx val="2"/>
          <c:order val="2"/>
          <c:tx>
            <c:strRef>
              <c:f>工作表1!$AL$45</c:f>
              <c:strCache>
                <c:ptCount val="1"/>
                <c:pt idx="0">
                  <c:v>6-311G**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工作表1!$AL$46:$AL$63</c:f>
              <c:numCache>
                <c:formatCode>0.0_ </c:formatCode>
                <c:ptCount val="18"/>
                <c:pt idx="0">
                  <c:v>17.529157217450006</c:v>
                </c:pt>
                <c:pt idx="1">
                  <c:v>477.69324763355019</c:v>
                </c:pt>
                <c:pt idx="2">
                  <c:v>5.481276359549982</c:v>
                </c:pt>
                <c:pt idx="3">
                  <c:v>23.002992247199902</c:v>
                </c:pt>
                <c:pt idx="4">
                  <c:v>14.685182351849022</c:v>
                </c:pt>
                <c:pt idx="5">
                  <c:v>15.807067318248432</c:v>
                </c:pt>
                <c:pt idx="6">
                  <c:v>31.106778510050944</c:v>
                </c:pt>
                <c:pt idx="7">
                  <c:v>31.180929878401159</c:v>
                </c:pt>
                <c:pt idx="8">
                  <c:v>34.464060675197516</c:v>
                </c:pt>
                <c:pt idx="9">
                  <c:v>811.93978105919393</c:v>
                </c:pt>
                <c:pt idx="10">
                  <c:v>2.7905733405133972</c:v>
                </c:pt>
                <c:pt idx="11">
                  <c:v>18.541901709806361</c:v>
                </c:pt>
                <c:pt idx="12">
                  <c:v>7.6541801743058357</c:v>
                </c:pt>
                <c:pt idx="13">
                  <c:v>32.956127028692777</c:v>
                </c:pt>
                <c:pt idx="14">
                  <c:v>-0.95925420243471393</c:v>
                </c:pt>
                <c:pt idx="15">
                  <c:v>-0.78401422104960261</c:v>
                </c:pt>
                <c:pt idx="16">
                  <c:v>-1.0266539841235982</c:v>
                </c:pt>
                <c:pt idx="17">
                  <c:v>263.28179176865928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18-4C07-9DC0-CDBB20F52651}"/>
            </c:ext>
          </c:extLst>
        </c:ser>
        <c:ser>
          <c:idx val="3"/>
          <c:order val="3"/>
          <c:tx>
            <c:strRef>
              <c:f>工作表1!$AM$45</c:f>
              <c:strCache>
                <c:ptCount val="1"/>
                <c:pt idx="0">
                  <c:v>6-311+G**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工作表1!$AM$46:$AM$63</c:f>
              <c:numCache>
                <c:formatCode>0.0_ </c:formatCode>
                <c:ptCount val="18"/>
                <c:pt idx="0">
                  <c:v>17.529157217450006</c:v>
                </c:pt>
                <c:pt idx="1">
                  <c:v>477.69324763355019</c:v>
                </c:pt>
                <c:pt idx="2">
                  <c:v>5.5259550359498721</c:v>
                </c:pt>
                <c:pt idx="3">
                  <c:v>23.091973094299746</c:v>
                </c:pt>
                <c:pt idx="4">
                  <c:v>15.054157937849322</c:v>
                </c:pt>
                <c:pt idx="5">
                  <c:v>16.4183870731495</c:v>
                </c:pt>
                <c:pt idx="6">
                  <c:v>32.030284241203006</c:v>
                </c:pt>
                <c:pt idx="7">
                  <c:v>33.287479269897432</c:v>
                </c:pt>
                <c:pt idx="8">
                  <c:v>37.499575130497234</c:v>
                </c:pt>
                <c:pt idx="9">
                  <c:v>816.16417501319359</c:v>
                </c:pt>
                <c:pt idx="10">
                  <c:v>2.9149457234132807</c:v>
                </c:pt>
                <c:pt idx="11">
                  <c:v>18.638663674704613</c:v>
                </c:pt>
                <c:pt idx="12">
                  <c:v>7.8472020964964777</c:v>
                </c:pt>
                <c:pt idx="13">
                  <c:v>33.141493334974214</c:v>
                </c:pt>
                <c:pt idx="14">
                  <c:v>-1.0471959284075183E-3</c:v>
                </c:pt>
                <c:pt idx="15">
                  <c:v>-1.1675528466263074E-2</c:v>
                </c:pt>
                <c:pt idx="16">
                  <c:v>-0.3859040336719346</c:v>
                </c:pt>
                <c:pt idx="17">
                  <c:v>263.56379453794642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18-4C07-9DC0-CDBB20F52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2401520"/>
        <c:axId val="970511232"/>
      </c:barChart>
      <c:catAx>
        <c:axId val="1132401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原子序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970511232"/>
        <c:crosses val="autoZero"/>
        <c:auto val="1"/>
        <c:lblAlgn val="ctr"/>
        <c:lblOffset val="100"/>
        <c:noMultiLvlLbl val="0"/>
      </c:catAx>
      <c:valAx>
        <c:axId val="970511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能量</a:t>
                </a:r>
                <a:r>
                  <a:rPr lang="en-US" altLang="zh-TW"/>
                  <a:t>(kcal/mol)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13240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H(</a:t>
            </a:r>
            <a:r>
              <a:rPr lang="zh-TW" altLang="en-US"/>
              <a:t>絕對誤差</a:t>
            </a:r>
            <a:r>
              <a:rPr lang="en-US" altLang="zh-TW"/>
              <a:t>)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工作表1!$T$28</c:f>
              <c:strCache>
                <c:ptCount val="1"/>
                <c:pt idx="0">
                  <c:v>MP2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工作表1!$S$29:$S$32</c:f>
              <c:strCache>
                <c:ptCount val="4"/>
                <c:pt idx="0">
                  <c:v>6-31++G**</c:v>
                </c:pt>
                <c:pt idx="1">
                  <c:v>6-311++G**</c:v>
                </c:pt>
                <c:pt idx="2">
                  <c:v>6-31G**</c:v>
                </c:pt>
                <c:pt idx="3">
                  <c:v>6-311G**</c:v>
                </c:pt>
              </c:strCache>
            </c:strRef>
          </c:cat>
          <c:val>
            <c:numRef>
              <c:f>工作表1!$T$29:$T$32</c:f>
              <c:numCache>
                <c:formatCode>0.0_ </c:formatCode>
                <c:ptCount val="4"/>
                <c:pt idx="0">
                  <c:v>14.37109015680001</c:v>
                </c:pt>
                <c:pt idx="1">
                  <c:v>13.763660960799994</c:v>
                </c:pt>
                <c:pt idx="2">
                  <c:v>56.834971776549992</c:v>
                </c:pt>
                <c:pt idx="3">
                  <c:v>28.001788764850019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E3-4CE9-96E3-B271BBFFE3A0}"/>
            </c:ext>
          </c:extLst>
        </c:ser>
        <c:ser>
          <c:idx val="1"/>
          <c:order val="1"/>
          <c:tx>
            <c:strRef>
              <c:f>工作表1!$U$28</c:f>
              <c:strCache>
                <c:ptCount val="1"/>
                <c:pt idx="0">
                  <c:v>B3LYP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工作表1!$S$29:$S$32</c:f>
              <c:strCache>
                <c:ptCount val="4"/>
                <c:pt idx="0">
                  <c:v>6-31++G**</c:v>
                </c:pt>
                <c:pt idx="1">
                  <c:v>6-311++G**</c:v>
                </c:pt>
                <c:pt idx="2">
                  <c:v>6-31G**</c:v>
                </c:pt>
                <c:pt idx="3">
                  <c:v>6-311G**</c:v>
                </c:pt>
              </c:strCache>
            </c:strRef>
          </c:cat>
          <c:val>
            <c:numRef>
              <c:f>工作表1!$U$29:$U$32</c:f>
              <c:numCache>
                <c:formatCode>0.0_ </c:formatCode>
                <c:ptCount val="4"/>
                <c:pt idx="0">
                  <c:v>-3.0902401940000104</c:v>
                </c:pt>
                <c:pt idx="1">
                  <c:v>-2.6224946127000024</c:v>
                </c:pt>
                <c:pt idx="2">
                  <c:v>41.530768082949962</c:v>
                </c:pt>
                <c:pt idx="3">
                  <c:v>12.561792015449988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E3-4CE9-96E3-B271BBFFE3A0}"/>
            </c:ext>
          </c:extLst>
        </c:ser>
        <c:ser>
          <c:idx val="2"/>
          <c:order val="2"/>
          <c:tx>
            <c:strRef>
              <c:f>工作表1!$V$28</c:f>
              <c:strCache>
                <c:ptCount val="1"/>
                <c:pt idx="0">
                  <c:v>M062X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工作表1!$S$29:$S$32</c:f>
              <c:strCache>
                <c:ptCount val="4"/>
                <c:pt idx="0">
                  <c:v>6-31++G**</c:v>
                </c:pt>
                <c:pt idx="1">
                  <c:v>6-311++G**</c:v>
                </c:pt>
                <c:pt idx="2">
                  <c:v>6-31G**</c:v>
                </c:pt>
                <c:pt idx="3">
                  <c:v>6-311G**</c:v>
                </c:pt>
              </c:strCache>
            </c:strRef>
          </c:cat>
          <c:val>
            <c:numRef>
              <c:f>工作表1!$V$29:$V$32</c:f>
              <c:numCache>
                <c:formatCode>0.0_ </c:formatCode>
                <c:ptCount val="4"/>
                <c:pt idx="0">
                  <c:v>3.9874394564999811</c:v>
                </c:pt>
                <c:pt idx="1">
                  <c:v>4.0725924956500261</c:v>
                </c:pt>
                <c:pt idx="2">
                  <c:v>47.238092487349974</c:v>
                </c:pt>
                <c:pt idx="3">
                  <c:v>17.52915721745001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E3-4CE9-96E3-B271BBFFE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5292064"/>
        <c:axId val="196915856"/>
      </c:barChart>
      <c:catAx>
        <c:axId val="405292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96915856"/>
        <c:crosses val="autoZero"/>
        <c:auto val="1"/>
        <c:lblAlgn val="ctr"/>
        <c:lblOffset val="100"/>
        <c:noMultiLvlLbl val="0"/>
      </c:catAx>
      <c:valAx>
        <c:axId val="196915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能量</a:t>
                </a:r>
                <a:r>
                  <a:rPr lang="en-US" altLang="zh-TW"/>
                  <a:t>(kcal/mol)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405292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He(</a:t>
            </a:r>
            <a:r>
              <a:rPr lang="zh-TW" altLang="en-US"/>
              <a:t>絕對誤差</a:t>
            </a:r>
            <a:r>
              <a:rPr lang="en-US" altLang="zh-TW"/>
              <a:t>)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工作表1!$Y$28</c:f>
              <c:strCache>
                <c:ptCount val="1"/>
                <c:pt idx="0">
                  <c:v>MP2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工作表1!$X$29:$X$32</c:f>
              <c:strCache>
                <c:ptCount val="4"/>
                <c:pt idx="0">
                  <c:v>6-31++G**</c:v>
                </c:pt>
                <c:pt idx="1">
                  <c:v>6-311++G**</c:v>
                </c:pt>
                <c:pt idx="2">
                  <c:v>6-31G**</c:v>
                </c:pt>
                <c:pt idx="3">
                  <c:v>6-311G**</c:v>
                </c:pt>
              </c:strCache>
            </c:strRef>
          </c:cat>
          <c:val>
            <c:numRef>
              <c:f>工作表1!$Y$29:$Y$32</c:f>
              <c:numCache>
                <c:formatCode>0.0_ </c:formatCode>
                <c:ptCount val="4"/>
                <c:pt idx="0">
                  <c:v>122.92397470594983</c:v>
                </c:pt>
                <c:pt idx="1">
                  <c:v>111.54120337975009</c:v>
                </c:pt>
                <c:pt idx="2">
                  <c:v>855.62715925555005</c:v>
                </c:pt>
                <c:pt idx="3">
                  <c:v>509.67414379914987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43-47C6-B5D1-80EE1B171DBB}"/>
            </c:ext>
          </c:extLst>
        </c:ser>
        <c:ser>
          <c:idx val="1"/>
          <c:order val="1"/>
          <c:tx>
            <c:strRef>
              <c:f>工作表1!$Z$28</c:f>
              <c:strCache>
                <c:ptCount val="1"/>
                <c:pt idx="0">
                  <c:v>B3LYP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工作表1!$X$29:$X$32</c:f>
              <c:strCache>
                <c:ptCount val="4"/>
                <c:pt idx="0">
                  <c:v>6-31++G**</c:v>
                </c:pt>
                <c:pt idx="1">
                  <c:v>6-311++G**</c:v>
                </c:pt>
                <c:pt idx="2">
                  <c:v>6-31G**</c:v>
                </c:pt>
                <c:pt idx="3">
                  <c:v>6-311G**</c:v>
                </c:pt>
              </c:strCache>
            </c:strRef>
          </c:cat>
          <c:val>
            <c:numRef>
              <c:f>工作表1!$Z$29:$Z$32</c:f>
              <c:numCache>
                <c:formatCode>0.0_ </c:formatCode>
                <c:ptCount val="4"/>
                <c:pt idx="0">
                  <c:v>112.33820319569992</c:v>
                </c:pt>
                <c:pt idx="1">
                  <c:v>100.9571261451499</c:v>
                </c:pt>
                <c:pt idx="2">
                  <c:v>824.85616415690015</c:v>
                </c:pt>
                <c:pt idx="3">
                  <c:v>488.13814326104989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43-47C6-B5D1-80EE1B171DBB}"/>
            </c:ext>
          </c:extLst>
        </c:ser>
        <c:ser>
          <c:idx val="2"/>
          <c:order val="2"/>
          <c:tx>
            <c:strRef>
              <c:f>工作表1!$AA$28</c:f>
              <c:strCache>
                <c:ptCount val="1"/>
                <c:pt idx="0">
                  <c:v>M062X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工作表1!$X$29:$X$32</c:f>
              <c:strCache>
                <c:ptCount val="4"/>
                <c:pt idx="0">
                  <c:v>6-31++G**</c:v>
                </c:pt>
                <c:pt idx="1">
                  <c:v>6-311++G**</c:v>
                </c:pt>
                <c:pt idx="2">
                  <c:v>6-31G**</c:v>
                </c:pt>
                <c:pt idx="3">
                  <c:v>6-311G**</c:v>
                </c:pt>
              </c:strCache>
            </c:strRef>
          </c:cat>
          <c:val>
            <c:numRef>
              <c:f>工作表1!$AA$29:$AA$32</c:f>
              <c:numCache>
                <c:formatCode>0.0_ </c:formatCode>
                <c:ptCount val="4"/>
                <c:pt idx="0">
                  <c:v>109.44638841589995</c:v>
                </c:pt>
                <c:pt idx="1">
                  <c:v>99.338967397499943</c:v>
                </c:pt>
                <c:pt idx="2">
                  <c:v>822.86400974724995</c:v>
                </c:pt>
                <c:pt idx="3">
                  <c:v>477.69324763355019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43-47C6-B5D1-80EE1B171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7511856"/>
        <c:axId val="4739216"/>
      </c:barChart>
      <c:catAx>
        <c:axId val="407511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4739216"/>
        <c:crosses val="autoZero"/>
        <c:auto val="1"/>
        <c:lblAlgn val="ctr"/>
        <c:lblOffset val="100"/>
        <c:noMultiLvlLbl val="0"/>
      </c:catAx>
      <c:valAx>
        <c:axId val="473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能量</a:t>
                </a:r>
                <a:r>
                  <a:rPr lang="en-US" altLang="zh-TW"/>
                  <a:t>(kcal/mol)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407511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H(</a:t>
            </a:r>
            <a:r>
              <a:rPr lang="zh-TW" altLang="en-US"/>
              <a:t>絕對誤差</a:t>
            </a:r>
            <a:r>
              <a:rPr lang="en-US" altLang="zh-TW"/>
              <a:t>)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工作表1!$S$29</c:f>
              <c:strCache>
                <c:ptCount val="1"/>
                <c:pt idx="0">
                  <c:v>6-31++G**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工作表1!$T$28:$V$28</c:f>
              <c:strCache>
                <c:ptCount val="3"/>
                <c:pt idx="0">
                  <c:v>MP2</c:v>
                </c:pt>
                <c:pt idx="1">
                  <c:v>B3LYP</c:v>
                </c:pt>
                <c:pt idx="2">
                  <c:v>M062X</c:v>
                </c:pt>
              </c:strCache>
            </c:strRef>
          </c:cat>
          <c:val>
            <c:numRef>
              <c:f>工作表1!$T$29:$V$29</c:f>
              <c:numCache>
                <c:formatCode>0.0_ </c:formatCode>
                <c:ptCount val="3"/>
                <c:pt idx="0">
                  <c:v>14.37109015680001</c:v>
                </c:pt>
                <c:pt idx="1">
                  <c:v>-3.0902401940000104</c:v>
                </c:pt>
                <c:pt idx="2">
                  <c:v>3.9874394564999811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68-434B-BEA0-230D091536D8}"/>
            </c:ext>
          </c:extLst>
        </c:ser>
        <c:ser>
          <c:idx val="1"/>
          <c:order val="1"/>
          <c:tx>
            <c:strRef>
              <c:f>工作表1!$S$30</c:f>
              <c:strCache>
                <c:ptCount val="1"/>
                <c:pt idx="0">
                  <c:v>6-311++G**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工作表1!$T$28:$V$28</c:f>
              <c:strCache>
                <c:ptCount val="3"/>
                <c:pt idx="0">
                  <c:v>MP2</c:v>
                </c:pt>
                <c:pt idx="1">
                  <c:v>B3LYP</c:v>
                </c:pt>
                <c:pt idx="2">
                  <c:v>M062X</c:v>
                </c:pt>
              </c:strCache>
            </c:strRef>
          </c:cat>
          <c:val>
            <c:numRef>
              <c:f>工作表1!$T$30:$V$30</c:f>
              <c:numCache>
                <c:formatCode>0.0_ </c:formatCode>
                <c:ptCount val="3"/>
                <c:pt idx="0">
                  <c:v>13.763660960799994</c:v>
                </c:pt>
                <c:pt idx="1">
                  <c:v>-2.6224946127000024</c:v>
                </c:pt>
                <c:pt idx="2">
                  <c:v>4.0725924956500261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68-434B-BEA0-230D091536D8}"/>
            </c:ext>
          </c:extLst>
        </c:ser>
        <c:ser>
          <c:idx val="2"/>
          <c:order val="2"/>
          <c:tx>
            <c:strRef>
              <c:f>工作表1!$S$31</c:f>
              <c:strCache>
                <c:ptCount val="1"/>
                <c:pt idx="0">
                  <c:v>6-31G**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工作表1!$T$28:$V$28</c:f>
              <c:strCache>
                <c:ptCount val="3"/>
                <c:pt idx="0">
                  <c:v>MP2</c:v>
                </c:pt>
                <c:pt idx="1">
                  <c:v>B3LYP</c:v>
                </c:pt>
                <c:pt idx="2">
                  <c:v>M062X</c:v>
                </c:pt>
              </c:strCache>
            </c:strRef>
          </c:cat>
          <c:val>
            <c:numRef>
              <c:f>工作表1!$T$31:$V$31</c:f>
              <c:numCache>
                <c:formatCode>0.0_ </c:formatCode>
                <c:ptCount val="3"/>
                <c:pt idx="0">
                  <c:v>56.834971776549992</c:v>
                </c:pt>
                <c:pt idx="1">
                  <c:v>41.530768082949962</c:v>
                </c:pt>
                <c:pt idx="2">
                  <c:v>47.238092487349974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68-434B-BEA0-230D091536D8}"/>
            </c:ext>
          </c:extLst>
        </c:ser>
        <c:ser>
          <c:idx val="3"/>
          <c:order val="3"/>
          <c:tx>
            <c:strRef>
              <c:f>工作表1!$S$32</c:f>
              <c:strCache>
                <c:ptCount val="1"/>
                <c:pt idx="0">
                  <c:v>6-311G**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工作表1!$T$28:$V$28</c:f>
              <c:strCache>
                <c:ptCount val="3"/>
                <c:pt idx="0">
                  <c:v>MP2</c:v>
                </c:pt>
                <c:pt idx="1">
                  <c:v>B3LYP</c:v>
                </c:pt>
                <c:pt idx="2">
                  <c:v>M062X</c:v>
                </c:pt>
              </c:strCache>
            </c:strRef>
          </c:cat>
          <c:val>
            <c:numRef>
              <c:f>工作表1!$T$32:$V$32</c:f>
              <c:numCache>
                <c:formatCode>0.0_ </c:formatCode>
                <c:ptCount val="3"/>
                <c:pt idx="0">
                  <c:v>28.001788764850019</c:v>
                </c:pt>
                <c:pt idx="1">
                  <c:v>12.561792015449988</c:v>
                </c:pt>
                <c:pt idx="2">
                  <c:v>17.52915721745001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68-434B-BEA0-230D09153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5292064"/>
        <c:axId val="196915856"/>
      </c:barChart>
      <c:catAx>
        <c:axId val="405292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96915856"/>
        <c:crosses val="autoZero"/>
        <c:auto val="1"/>
        <c:lblAlgn val="ctr"/>
        <c:lblOffset val="100"/>
        <c:noMultiLvlLbl val="0"/>
      </c:catAx>
      <c:valAx>
        <c:axId val="196915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能量</a:t>
                </a:r>
                <a:r>
                  <a:rPr lang="en-US" altLang="zh-TW"/>
                  <a:t>(kcal/mol)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405292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He(</a:t>
            </a:r>
            <a:r>
              <a:rPr lang="zh-TW" altLang="en-US"/>
              <a:t>絕對誤差</a:t>
            </a:r>
            <a:r>
              <a:rPr lang="en-US" altLang="zh-TW"/>
              <a:t>)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工作表1!$X$29</c:f>
              <c:strCache>
                <c:ptCount val="1"/>
                <c:pt idx="0">
                  <c:v>6-31++G**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工作表1!$Y$28:$AA$28</c:f>
              <c:strCache>
                <c:ptCount val="3"/>
                <c:pt idx="0">
                  <c:v>MP2</c:v>
                </c:pt>
                <c:pt idx="1">
                  <c:v>B3LYP</c:v>
                </c:pt>
                <c:pt idx="2">
                  <c:v>M062X</c:v>
                </c:pt>
              </c:strCache>
            </c:strRef>
          </c:cat>
          <c:val>
            <c:numRef>
              <c:f>工作表1!$Y$29:$AA$29</c:f>
              <c:numCache>
                <c:formatCode>0.0_ </c:formatCode>
                <c:ptCount val="3"/>
                <c:pt idx="0">
                  <c:v>122.92397470594983</c:v>
                </c:pt>
                <c:pt idx="1">
                  <c:v>112.33820319569992</c:v>
                </c:pt>
                <c:pt idx="2">
                  <c:v>109.44638841589995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42-4225-AA04-CD2B2AE53791}"/>
            </c:ext>
          </c:extLst>
        </c:ser>
        <c:ser>
          <c:idx val="1"/>
          <c:order val="1"/>
          <c:tx>
            <c:strRef>
              <c:f>工作表1!$X$30</c:f>
              <c:strCache>
                <c:ptCount val="1"/>
                <c:pt idx="0">
                  <c:v>6-311++G**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工作表1!$Y$28:$AA$28</c:f>
              <c:strCache>
                <c:ptCount val="3"/>
                <c:pt idx="0">
                  <c:v>MP2</c:v>
                </c:pt>
                <c:pt idx="1">
                  <c:v>B3LYP</c:v>
                </c:pt>
                <c:pt idx="2">
                  <c:v>M062X</c:v>
                </c:pt>
              </c:strCache>
            </c:strRef>
          </c:cat>
          <c:val>
            <c:numRef>
              <c:f>工作表1!$Y$30:$AA$30</c:f>
              <c:numCache>
                <c:formatCode>0.0_ </c:formatCode>
                <c:ptCount val="3"/>
                <c:pt idx="0">
                  <c:v>111.54120337975009</c:v>
                </c:pt>
                <c:pt idx="1">
                  <c:v>100.9571261451499</c:v>
                </c:pt>
                <c:pt idx="2">
                  <c:v>99.338967397499943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42-4225-AA04-CD2B2AE53791}"/>
            </c:ext>
          </c:extLst>
        </c:ser>
        <c:ser>
          <c:idx val="2"/>
          <c:order val="2"/>
          <c:tx>
            <c:strRef>
              <c:f>工作表1!$X$31</c:f>
              <c:strCache>
                <c:ptCount val="1"/>
                <c:pt idx="0">
                  <c:v>6-31G**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工作表1!$Y$28:$AA$28</c:f>
              <c:strCache>
                <c:ptCount val="3"/>
                <c:pt idx="0">
                  <c:v>MP2</c:v>
                </c:pt>
                <c:pt idx="1">
                  <c:v>B3LYP</c:v>
                </c:pt>
                <c:pt idx="2">
                  <c:v>M062X</c:v>
                </c:pt>
              </c:strCache>
            </c:strRef>
          </c:cat>
          <c:val>
            <c:numRef>
              <c:f>工作表1!$Y$31:$AA$31</c:f>
              <c:numCache>
                <c:formatCode>0.0_ </c:formatCode>
                <c:ptCount val="3"/>
                <c:pt idx="0">
                  <c:v>855.62715925555005</c:v>
                </c:pt>
                <c:pt idx="1">
                  <c:v>824.85616415690015</c:v>
                </c:pt>
                <c:pt idx="2">
                  <c:v>822.86400974724995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42-4225-AA04-CD2B2AE53791}"/>
            </c:ext>
          </c:extLst>
        </c:ser>
        <c:ser>
          <c:idx val="3"/>
          <c:order val="3"/>
          <c:tx>
            <c:strRef>
              <c:f>工作表1!$X$32</c:f>
              <c:strCache>
                <c:ptCount val="1"/>
                <c:pt idx="0">
                  <c:v>6-311G**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工作表1!$Y$28:$AA$28</c:f>
              <c:strCache>
                <c:ptCount val="3"/>
                <c:pt idx="0">
                  <c:v>MP2</c:v>
                </c:pt>
                <c:pt idx="1">
                  <c:v>B3LYP</c:v>
                </c:pt>
                <c:pt idx="2">
                  <c:v>M062X</c:v>
                </c:pt>
              </c:strCache>
            </c:strRef>
          </c:cat>
          <c:val>
            <c:numRef>
              <c:f>工作表1!$Y$32:$AA$32</c:f>
              <c:numCache>
                <c:formatCode>0.0_ </c:formatCode>
                <c:ptCount val="3"/>
                <c:pt idx="0">
                  <c:v>509.67414379914987</c:v>
                </c:pt>
                <c:pt idx="1">
                  <c:v>488.13814326104989</c:v>
                </c:pt>
                <c:pt idx="2">
                  <c:v>477.69324763355019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42-4225-AA04-CD2B2AE53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7511856"/>
        <c:axId val="4739216"/>
      </c:barChart>
      <c:catAx>
        <c:axId val="407511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4739216"/>
        <c:crosses val="autoZero"/>
        <c:auto val="1"/>
        <c:lblAlgn val="ctr"/>
        <c:lblOffset val="100"/>
        <c:noMultiLvlLbl val="0"/>
      </c:catAx>
      <c:valAx>
        <c:axId val="473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能量</a:t>
                </a:r>
                <a:r>
                  <a:rPr lang="en-US" altLang="zh-TW"/>
                  <a:t>(kcal/mol)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407511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6-31+G**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工作表1!$B$45</c:f>
              <c:strCache>
                <c:ptCount val="1"/>
                <c:pt idx="0">
                  <c:v>exp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工作表1!$B$46:$B$63</c:f>
              <c:numCache>
                <c:formatCode>0.0_ </c:formatCode>
                <c:ptCount val="18"/>
                <c:pt idx="0">
                  <c:v>17.399199999999997</c:v>
                </c:pt>
                <c:pt idx="1">
                  <c:v>-5.0190000000000001</c:v>
                </c:pt>
                <c:pt idx="2">
                  <c:v>14.292199999999999</c:v>
                </c:pt>
                <c:pt idx="3">
                  <c:v>0</c:v>
                </c:pt>
                <c:pt idx="4">
                  <c:v>5.4969999999999999</c:v>
                </c:pt>
                <c:pt idx="5">
                  <c:v>29.2775</c:v>
                </c:pt>
                <c:pt idx="6">
                  <c:v>-1.673</c:v>
                </c:pt>
                <c:pt idx="7">
                  <c:v>33.698999999999998</c:v>
                </c:pt>
                <c:pt idx="8">
                  <c:v>76.957999999999998</c:v>
                </c:pt>
                <c:pt idx="9">
                  <c:v>-6.931</c:v>
                </c:pt>
                <c:pt idx="10">
                  <c:v>12.643099999999999</c:v>
                </c:pt>
                <c:pt idx="11">
                  <c:v>0</c:v>
                </c:pt>
                <c:pt idx="12">
                  <c:v>10.516</c:v>
                </c:pt>
                <c:pt idx="13">
                  <c:v>31.930399999999999</c:v>
                </c:pt>
                <c:pt idx="14">
                  <c:v>17.136299999999999</c:v>
                </c:pt>
                <c:pt idx="15">
                  <c:v>47.895600000000002</c:v>
                </c:pt>
                <c:pt idx="16">
                  <c:v>83.339299999999994</c:v>
                </c:pt>
                <c:pt idx="17">
                  <c:v>-8.3650000000000002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95-421B-9C83-F55BC8551B88}"/>
            </c:ext>
          </c:extLst>
        </c:ser>
        <c:ser>
          <c:idx val="1"/>
          <c:order val="1"/>
          <c:tx>
            <c:strRef>
              <c:f>工作表1!$B$44</c:f>
              <c:strCache>
                <c:ptCount val="1"/>
                <c:pt idx="0">
                  <c:v>MP2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工作表1!$D$46:$D$63</c:f>
              <c:numCache>
                <c:formatCode>0.0_ </c:formatCode>
                <c:ptCount val="18"/>
                <c:pt idx="0">
                  <c:v>-39.435771776549991</c:v>
                </c:pt>
                <c:pt idx="1">
                  <c:v>-860.64615925555006</c:v>
                </c:pt>
                <c:pt idx="2">
                  <c:v>5.7173018054500941</c:v>
                </c:pt>
                <c:pt idx="3">
                  <c:v>-15.2526224127006</c:v>
                </c:pt>
                <c:pt idx="4">
                  <c:v>-1.2282243443482901</c:v>
                </c:pt>
                <c:pt idx="5">
                  <c:v>22.714024122447132</c:v>
                </c:pt>
                <c:pt idx="6">
                  <c:v>-20.105529881898306</c:v>
                </c:pt>
                <c:pt idx="7">
                  <c:v>25.072769582002294</c:v>
                </c:pt>
                <c:pt idx="8">
                  <c:v>78.455316501752606</c:v>
                </c:pt>
                <c:pt idx="9">
                  <c:v>-171.98385045015152</c:v>
                </c:pt>
                <c:pt idx="10">
                  <c:v>5.863825273712493</c:v>
                </c:pt>
                <c:pt idx="11">
                  <c:v>-11.200668069310739</c:v>
                </c:pt>
                <c:pt idx="12">
                  <c:v>1.4575790666010884</c:v>
                </c:pt>
                <c:pt idx="13">
                  <c:v>-9.9354834153840415</c:v>
                </c:pt>
                <c:pt idx="14">
                  <c:v>-0.94421354464883167</c:v>
                </c:pt>
                <c:pt idx="15">
                  <c:v>33.333555643771618</c:v>
                </c:pt>
                <c:pt idx="16">
                  <c:v>73.452936269639238</c:v>
                </c:pt>
                <c:pt idx="17">
                  <c:v>-70.969253668667733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95-421B-9C83-F55BC8551B88}"/>
            </c:ext>
          </c:extLst>
        </c:ser>
        <c:ser>
          <c:idx val="2"/>
          <c:order val="2"/>
          <c:tx>
            <c:strRef>
              <c:f>工作表1!$H$44</c:f>
              <c:strCache>
                <c:ptCount val="1"/>
                <c:pt idx="0">
                  <c:v>B3LYP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工作表1!$K$46:$K$63</c:f>
              <c:numCache>
                <c:formatCode>0.0_ </c:formatCode>
                <c:ptCount val="18"/>
                <c:pt idx="0">
                  <c:v>-24.131568082949961</c:v>
                </c:pt>
                <c:pt idx="1">
                  <c:v>-829.87516415690015</c:v>
                </c:pt>
                <c:pt idx="2">
                  <c:v>12.631013223599549</c:v>
                </c:pt>
                <c:pt idx="3">
                  <c:v>-5.3498322422506739</c:v>
                </c:pt>
                <c:pt idx="4">
                  <c:v>9.5690178673996975</c:v>
                </c:pt>
                <c:pt idx="5">
                  <c:v>31.416074864650046</c:v>
                </c:pt>
                <c:pt idx="6">
                  <c:v>3.1759510814000622</c:v>
                </c:pt>
                <c:pt idx="7">
                  <c:v>37.407347317803769</c:v>
                </c:pt>
                <c:pt idx="8">
                  <c:v>81.013170725652657</c:v>
                </c:pt>
                <c:pt idx="9">
                  <c:v>-157.58250742514608</c:v>
                </c:pt>
                <c:pt idx="10">
                  <c:v>13.741265781941939</c:v>
                </c:pt>
                <c:pt idx="11">
                  <c:v>-5.42400386514577</c:v>
                </c:pt>
                <c:pt idx="12">
                  <c:v>8.2338031533106975</c:v>
                </c:pt>
                <c:pt idx="13">
                  <c:v>7.3033320667164059</c:v>
                </c:pt>
                <c:pt idx="14">
                  <c:v>20.882010137176533</c:v>
                </c:pt>
                <c:pt idx="15">
                  <c:v>50.627905716624532</c:v>
                </c:pt>
                <c:pt idx="16">
                  <c:v>85.609113054588136</c:v>
                </c:pt>
                <c:pt idx="17">
                  <c:v>-60.669124482776979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95-421B-9C83-F55BC8551B88}"/>
            </c:ext>
          </c:extLst>
        </c:ser>
        <c:ser>
          <c:idx val="3"/>
          <c:order val="3"/>
          <c:tx>
            <c:strRef>
              <c:f>工作表1!$O$44</c:f>
              <c:strCache>
                <c:ptCount val="1"/>
                <c:pt idx="0">
                  <c:v>M062X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工作表1!$R$46:$R$63</c:f>
              <c:numCache>
                <c:formatCode>0.0_ </c:formatCode>
                <c:ptCount val="18"/>
                <c:pt idx="0">
                  <c:v>-29.838892487349977</c:v>
                </c:pt>
                <c:pt idx="1">
                  <c:v>-827.88300974724996</c:v>
                </c:pt>
                <c:pt idx="2">
                  <c:v>11.446840046149948</c:v>
                </c:pt>
                <c:pt idx="3">
                  <c:v>-10.633336730349823</c:v>
                </c:pt>
                <c:pt idx="4">
                  <c:v>4.1748207035000124</c:v>
                </c:pt>
                <c:pt idx="5">
                  <c:v>27.462702263701839</c:v>
                </c:pt>
                <c:pt idx="6">
                  <c:v>-5.8175150726018954</c:v>
                </c:pt>
                <c:pt idx="7">
                  <c:v>30.117318452500147</c:v>
                </c:pt>
                <c:pt idx="8">
                  <c:v>73.452057756346818</c:v>
                </c:pt>
                <c:pt idx="9">
                  <c:v>-162.85308521755468</c:v>
                </c:pt>
                <c:pt idx="10">
                  <c:v>13.017433573700281</c:v>
                </c:pt>
                <c:pt idx="11">
                  <c:v>-9.6459505320980785</c:v>
                </c:pt>
                <c:pt idx="12">
                  <c:v>5.6234263842487877</c:v>
                </c:pt>
                <c:pt idx="13">
                  <c:v>5.5939961887160203</c:v>
                </c:pt>
                <c:pt idx="14">
                  <c:v>18.307024903935844</c:v>
                </c:pt>
                <c:pt idx="15">
                  <c:v>48.591888392949933</c:v>
                </c:pt>
                <c:pt idx="16">
                  <c:v>84.586209818638224</c:v>
                </c:pt>
                <c:pt idx="17">
                  <c:v>-60.950750746422138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95-421B-9C83-F55BC8551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95347728"/>
        <c:axId val="1111359664"/>
      </c:barChart>
      <c:catAx>
        <c:axId val="1195347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原子序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111359664"/>
        <c:crosses val="autoZero"/>
        <c:auto val="1"/>
        <c:lblAlgn val="ctr"/>
        <c:lblOffset val="100"/>
        <c:noMultiLvlLbl val="0"/>
      </c:catAx>
      <c:valAx>
        <c:axId val="1111359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能量</a:t>
                </a:r>
                <a:r>
                  <a:rPr lang="en-US" altLang="zh-TW"/>
                  <a:t>(kcal/mol)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195347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6-311G**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工作表1!$B$45</c:f>
              <c:strCache>
                <c:ptCount val="1"/>
                <c:pt idx="0">
                  <c:v>exp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工作表1!$B$46:$B$63</c:f>
              <c:numCache>
                <c:formatCode>0.0_ </c:formatCode>
                <c:ptCount val="18"/>
                <c:pt idx="0">
                  <c:v>17.399199999999997</c:v>
                </c:pt>
                <c:pt idx="1">
                  <c:v>-5.0190000000000001</c:v>
                </c:pt>
                <c:pt idx="2">
                  <c:v>14.292199999999999</c:v>
                </c:pt>
                <c:pt idx="3">
                  <c:v>0</c:v>
                </c:pt>
                <c:pt idx="4">
                  <c:v>5.4969999999999999</c:v>
                </c:pt>
                <c:pt idx="5">
                  <c:v>29.2775</c:v>
                </c:pt>
                <c:pt idx="6">
                  <c:v>-1.673</c:v>
                </c:pt>
                <c:pt idx="7">
                  <c:v>33.698999999999998</c:v>
                </c:pt>
                <c:pt idx="8">
                  <c:v>76.957999999999998</c:v>
                </c:pt>
                <c:pt idx="9">
                  <c:v>-6.931</c:v>
                </c:pt>
                <c:pt idx="10">
                  <c:v>12.643099999999999</c:v>
                </c:pt>
                <c:pt idx="11">
                  <c:v>0</c:v>
                </c:pt>
                <c:pt idx="12">
                  <c:v>10.516</c:v>
                </c:pt>
                <c:pt idx="13">
                  <c:v>31.930399999999999</c:v>
                </c:pt>
                <c:pt idx="14">
                  <c:v>17.136299999999999</c:v>
                </c:pt>
                <c:pt idx="15">
                  <c:v>47.895600000000002</c:v>
                </c:pt>
                <c:pt idx="16">
                  <c:v>83.339299999999994</c:v>
                </c:pt>
                <c:pt idx="17">
                  <c:v>-8.3650000000000002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66-4D2E-9CBE-446D0A2B90A9}"/>
            </c:ext>
          </c:extLst>
        </c:ser>
        <c:ser>
          <c:idx val="1"/>
          <c:order val="1"/>
          <c:tx>
            <c:strRef>
              <c:f>工作表1!$B$44</c:f>
              <c:strCache>
                <c:ptCount val="1"/>
                <c:pt idx="0">
                  <c:v>MP2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工作表1!$E$46:$E$63</c:f>
              <c:numCache>
                <c:formatCode>0.0_ </c:formatCode>
                <c:ptCount val="18"/>
                <c:pt idx="0">
                  <c:v>-10.602588764850019</c:v>
                </c:pt>
                <c:pt idx="1">
                  <c:v>-514.69314379914988</c:v>
                </c:pt>
                <c:pt idx="2">
                  <c:v>3.5614929182000017</c:v>
                </c:pt>
                <c:pt idx="3">
                  <c:v>-25.7296465266007</c:v>
                </c:pt>
                <c:pt idx="4">
                  <c:v>-13.292533738500389</c:v>
                </c:pt>
                <c:pt idx="5">
                  <c:v>8.5596060857013949</c:v>
                </c:pt>
                <c:pt idx="6">
                  <c:v>-48.705530363403724</c:v>
                </c:pt>
                <c:pt idx="7">
                  <c:v>-9.7257697405034396</c:v>
                </c:pt>
                <c:pt idx="8">
                  <c:v>37.079661856899989</c:v>
                </c:pt>
                <c:pt idx="9">
                  <c:v>-865.93970389564561</c:v>
                </c:pt>
                <c:pt idx="10">
                  <c:v>2.7274700417480688</c:v>
                </c:pt>
                <c:pt idx="11">
                  <c:v>-19.215972414691674</c:v>
                </c:pt>
                <c:pt idx="12">
                  <c:v>-1.0799438495021425</c:v>
                </c:pt>
                <c:pt idx="13">
                  <c:v>-18.284183558136444</c:v>
                </c:pt>
                <c:pt idx="14">
                  <c:v>-1.9125862050223372</c:v>
                </c:pt>
                <c:pt idx="15">
                  <c:v>32.95786570614986</c:v>
                </c:pt>
                <c:pt idx="16">
                  <c:v>72.2429097008052</c:v>
                </c:pt>
                <c:pt idx="17">
                  <c:v>-305.84499275249516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66-4D2E-9CBE-446D0A2B90A9}"/>
            </c:ext>
          </c:extLst>
        </c:ser>
        <c:ser>
          <c:idx val="2"/>
          <c:order val="2"/>
          <c:tx>
            <c:strRef>
              <c:f>工作表1!$H$44</c:f>
              <c:strCache>
                <c:ptCount val="1"/>
                <c:pt idx="0">
                  <c:v>B3LYP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工作表1!$L$46:$L$63</c:f>
              <c:numCache>
                <c:formatCode>0.0_ </c:formatCode>
                <c:ptCount val="18"/>
                <c:pt idx="0">
                  <c:v>4.837407984550012</c:v>
                </c:pt>
                <c:pt idx="1">
                  <c:v>-493.1571432610499</c:v>
                </c:pt>
                <c:pt idx="2">
                  <c:v>9.7854458939496869</c:v>
                </c:pt>
                <c:pt idx="3">
                  <c:v>-16.970617921799633</c:v>
                </c:pt>
                <c:pt idx="4">
                  <c:v>-6.4103232972506543</c:v>
                </c:pt>
                <c:pt idx="5">
                  <c:v>12.689999116599433</c:v>
                </c:pt>
                <c:pt idx="6">
                  <c:v>-27.455925161098438</c:v>
                </c:pt>
                <c:pt idx="7">
                  <c:v>3.5847735206523086</c:v>
                </c:pt>
                <c:pt idx="8">
                  <c:v>42.373708504606405</c:v>
                </c:pt>
                <c:pt idx="9">
                  <c:v>-813.31543945571059</c:v>
                </c:pt>
                <c:pt idx="10">
                  <c:v>10.288583011044995</c:v>
                </c:pt>
                <c:pt idx="11">
                  <c:v>-13.801004686344493</c:v>
                </c:pt>
                <c:pt idx="12">
                  <c:v>5.34995774415437</c:v>
                </c:pt>
                <c:pt idx="13">
                  <c:v>-0.12029357116018204</c:v>
                </c:pt>
                <c:pt idx="14">
                  <c:v>19.999041519730021</c:v>
                </c:pt>
                <c:pt idx="15">
                  <c:v>50.171204302564696</c:v>
                </c:pt>
                <c:pt idx="16">
                  <c:v>84.431277723101289</c:v>
                </c:pt>
                <c:pt idx="17">
                  <c:v>-273.97566777605778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66-4D2E-9CBE-446D0A2B90A9}"/>
            </c:ext>
          </c:extLst>
        </c:ser>
        <c:ser>
          <c:idx val="3"/>
          <c:order val="3"/>
          <c:tx>
            <c:strRef>
              <c:f>工作表1!$O$44</c:f>
              <c:strCache>
                <c:ptCount val="1"/>
                <c:pt idx="0">
                  <c:v>M062X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工作表1!$S$46:$S$63</c:f>
              <c:numCache>
                <c:formatCode>0.0_ </c:formatCode>
                <c:ptCount val="18"/>
                <c:pt idx="0">
                  <c:v>-0.12995721745000979</c:v>
                </c:pt>
                <c:pt idx="1">
                  <c:v>-482.71224763355019</c:v>
                </c:pt>
                <c:pt idx="2">
                  <c:v>8.8109236404500173</c:v>
                </c:pt>
                <c:pt idx="3">
                  <c:v>-23.002992247199902</c:v>
                </c:pt>
                <c:pt idx="4">
                  <c:v>-9.1881823518490222</c:v>
                </c:pt>
                <c:pt idx="5">
                  <c:v>13.470432681751568</c:v>
                </c:pt>
                <c:pt idx="6">
                  <c:v>-32.779778510050946</c:v>
                </c:pt>
                <c:pt idx="7">
                  <c:v>2.5180701215988397</c:v>
                </c:pt>
                <c:pt idx="8">
                  <c:v>42.493939324802483</c:v>
                </c:pt>
                <c:pt idx="9">
                  <c:v>-818.87078105919397</c:v>
                </c:pt>
                <c:pt idx="10">
                  <c:v>9.8525266594866014</c:v>
                </c:pt>
                <c:pt idx="11">
                  <c:v>-18.541901709806361</c:v>
                </c:pt>
                <c:pt idx="12">
                  <c:v>2.8618198256941643</c:v>
                </c:pt>
                <c:pt idx="13">
                  <c:v>-1.0257270286927807</c:v>
                </c:pt>
                <c:pt idx="14">
                  <c:v>18.095554202434712</c:v>
                </c:pt>
                <c:pt idx="15">
                  <c:v>48.679614221049604</c:v>
                </c:pt>
                <c:pt idx="16">
                  <c:v>84.365953984123593</c:v>
                </c:pt>
                <c:pt idx="17">
                  <c:v>-271.64679176865928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66-4D2E-9CBE-446D0A2B9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95347728"/>
        <c:axId val="1111359664"/>
      </c:barChart>
      <c:catAx>
        <c:axId val="1195347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原子序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111359664"/>
        <c:crosses val="autoZero"/>
        <c:auto val="1"/>
        <c:lblAlgn val="ctr"/>
        <c:lblOffset val="100"/>
        <c:noMultiLvlLbl val="0"/>
      </c:catAx>
      <c:valAx>
        <c:axId val="1111359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能量</a:t>
                </a:r>
                <a:r>
                  <a:rPr lang="en-US" altLang="zh-TW"/>
                  <a:t>(kcal/mol)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195347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6-311+G**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工作表1!$B$45</c:f>
              <c:strCache>
                <c:ptCount val="1"/>
                <c:pt idx="0">
                  <c:v>exp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工作表1!$B$46:$B$63</c:f>
              <c:numCache>
                <c:formatCode>0.0_ </c:formatCode>
                <c:ptCount val="18"/>
                <c:pt idx="0">
                  <c:v>17.399199999999997</c:v>
                </c:pt>
                <c:pt idx="1">
                  <c:v>-5.0190000000000001</c:v>
                </c:pt>
                <c:pt idx="2">
                  <c:v>14.292199999999999</c:v>
                </c:pt>
                <c:pt idx="3">
                  <c:v>0</c:v>
                </c:pt>
                <c:pt idx="4">
                  <c:v>5.4969999999999999</c:v>
                </c:pt>
                <c:pt idx="5">
                  <c:v>29.2775</c:v>
                </c:pt>
                <c:pt idx="6">
                  <c:v>-1.673</c:v>
                </c:pt>
                <c:pt idx="7">
                  <c:v>33.698999999999998</c:v>
                </c:pt>
                <c:pt idx="8">
                  <c:v>76.957999999999998</c:v>
                </c:pt>
                <c:pt idx="9">
                  <c:v>-6.931</c:v>
                </c:pt>
                <c:pt idx="10">
                  <c:v>12.643099999999999</c:v>
                </c:pt>
                <c:pt idx="11">
                  <c:v>0</c:v>
                </c:pt>
                <c:pt idx="12">
                  <c:v>10.516</c:v>
                </c:pt>
                <c:pt idx="13">
                  <c:v>31.930399999999999</c:v>
                </c:pt>
                <c:pt idx="14">
                  <c:v>17.136299999999999</c:v>
                </c:pt>
                <c:pt idx="15">
                  <c:v>47.895600000000002</c:v>
                </c:pt>
                <c:pt idx="16">
                  <c:v>83.339299999999994</c:v>
                </c:pt>
                <c:pt idx="17">
                  <c:v>-8.3650000000000002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F0-4813-9CC3-8F5068AFC6E0}"/>
            </c:ext>
          </c:extLst>
        </c:ser>
        <c:ser>
          <c:idx val="1"/>
          <c:order val="1"/>
          <c:tx>
            <c:strRef>
              <c:f>工作表1!$B$44</c:f>
              <c:strCache>
                <c:ptCount val="1"/>
                <c:pt idx="0">
                  <c:v>MP2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工作表1!$F$46:$F$63</c:f>
              <c:numCache>
                <c:formatCode>0.0_ </c:formatCode>
                <c:ptCount val="18"/>
                <c:pt idx="0">
                  <c:v>-10.602588764850019</c:v>
                </c:pt>
                <c:pt idx="1">
                  <c:v>-514.69314379914988</c:v>
                </c:pt>
                <c:pt idx="2">
                  <c:v>6.5757348014496984</c:v>
                </c:pt>
                <c:pt idx="3">
                  <c:v>-14.235366762249807</c:v>
                </c:pt>
                <c:pt idx="4">
                  <c:v>0.37493692624862457</c:v>
                </c:pt>
                <c:pt idx="5">
                  <c:v>24.286437427548108</c:v>
                </c:pt>
                <c:pt idx="6">
                  <c:v>-20.507637969497885</c:v>
                </c:pt>
                <c:pt idx="7">
                  <c:v>23.085195991696345</c:v>
                </c:pt>
                <c:pt idx="8">
                  <c:v>74.735440185754314</c:v>
                </c:pt>
                <c:pt idx="9">
                  <c:v>-168.83657655291108</c:v>
                </c:pt>
                <c:pt idx="10">
                  <c:v>6.1012748684872742</c:v>
                </c:pt>
                <c:pt idx="11">
                  <c:v>-10.923371621243883</c:v>
                </c:pt>
                <c:pt idx="12">
                  <c:v>2.1629624955500888</c:v>
                </c:pt>
                <c:pt idx="13">
                  <c:v>-9.765365589956911</c:v>
                </c:pt>
                <c:pt idx="14">
                  <c:v>-0.77120917547905243</c:v>
                </c:pt>
                <c:pt idx="15">
                  <c:v>33.264717851659874</c:v>
                </c:pt>
                <c:pt idx="16">
                  <c:v>73.675388387398328</c:v>
                </c:pt>
                <c:pt idx="17">
                  <c:v>-79.302642579601709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F0-4813-9CC3-8F5068AFC6E0}"/>
            </c:ext>
          </c:extLst>
        </c:ser>
        <c:ser>
          <c:idx val="2"/>
          <c:order val="2"/>
          <c:tx>
            <c:strRef>
              <c:f>工作表1!$H$44</c:f>
              <c:strCache>
                <c:ptCount val="1"/>
                <c:pt idx="0">
                  <c:v>B3LYP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工作表1!$M$46:$M$63</c:f>
              <c:numCache>
                <c:formatCode>0.0_ </c:formatCode>
                <c:ptCount val="18"/>
                <c:pt idx="0">
                  <c:v>4.837407984550012</c:v>
                </c:pt>
                <c:pt idx="1">
                  <c:v>-493.1571432610499</c:v>
                </c:pt>
                <c:pt idx="2">
                  <c:v>12.868964825999702</c:v>
                </c:pt>
                <c:pt idx="3">
                  <c:v>-5.8448117358498592</c:v>
                </c:pt>
                <c:pt idx="4">
                  <c:v>9.3397258960998624</c:v>
                </c:pt>
                <c:pt idx="5">
                  <c:v>31.394488537847476</c:v>
                </c:pt>
                <c:pt idx="6">
                  <c:v>3.06638792269935</c:v>
                </c:pt>
                <c:pt idx="7">
                  <c:v>37.106017255904788</c:v>
                </c:pt>
                <c:pt idx="8">
                  <c:v>80.392124573499387</c:v>
                </c:pt>
                <c:pt idx="9">
                  <c:v>-151.82322523415141</c:v>
                </c:pt>
                <c:pt idx="10">
                  <c:v>13.485179155000006</c:v>
                </c:pt>
                <c:pt idx="11">
                  <c:v>-5.1672269777413122</c:v>
                </c:pt>
                <c:pt idx="12">
                  <c:v>8.8906800979001872</c:v>
                </c:pt>
                <c:pt idx="13">
                  <c:v>3.6596354039987831</c:v>
                </c:pt>
                <c:pt idx="14">
                  <c:v>21.001299693160654</c:v>
                </c:pt>
                <c:pt idx="15">
                  <c:v>50.533277284042292</c:v>
                </c:pt>
                <c:pt idx="16">
                  <c:v>85.871725780352818</c:v>
                </c:pt>
                <c:pt idx="17">
                  <c:v>-68.031191438666369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F0-4813-9CC3-8F5068AFC6E0}"/>
            </c:ext>
          </c:extLst>
        </c:ser>
        <c:ser>
          <c:idx val="3"/>
          <c:order val="3"/>
          <c:tx>
            <c:strRef>
              <c:f>工作表1!$O$44</c:f>
              <c:strCache>
                <c:ptCount val="1"/>
                <c:pt idx="0">
                  <c:v>M062X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工作表1!$T$46:$T$63</c:f>
              <c:numCache>
                <c:formatCode>0.0_ </c:formatCode>
                <c:ptCount val="18"/>
                <c:pt idx="0">
                  <c:v>-0.12995721745000979</c:v>
                </c:pt>
                <c:pt idx="1">
                  <c:v>-482.71224763355019</c:v>
                </c:pt>
                <c:pt idx="2">
                  <c:v>8.7662449640501272</c:v>
                </c:pt>
                <c:pt idx="3">
                  <c:v>-23.091973094299746</c:v>
                </c:pt>
                <c:pt idx="4">
                  <c:v>-9.5571579378493219</c:v>
                </c:pt>
                <c:pt idx="5">
                  <c:v>12.8591129268505</c:v>
                </c:pt>
                <c:pt idx="6">
                  <c:v>-33.703284241203008</c:v>
                </c:pt>
                <c:pt idx="7">
                  <c:v>0.41152073010256779</c:v>
                </c:pt>
                <c:pt idx="8">
                  <c:v>39.458424869502764</c:v>
                </c:pt>
                <c:pt idx="9">
                  <c:v>-823.09517501319363</c:v>
                </c:pt>
                <c:pt idx="10">
                  <c:v>9.7281542765867179</c:v>
                </c:pt>
                <c:pt idx="11">
                  <c:v>-18.638663674704613</c:v>
                </c:pt>
                <c:pt idx="12">
                  <c:v>2.6687979035035223</c:v>
                </c:pt>
                <c:pt idx="13">
                  <c:v>-1.211093334974215</c:v>
                </c:pt>
                <c:pt idx="14">
                  <c:v>17.137347195928406</c:v>
                </c:pt>
                <c:pt idx="15">
                  <c:v>47.907275528466265</c:v>
                </c:pt>
                <c:pt idx="16">
                  <c:v>83.725204033671929</c:v>
                </c:pt>
                <c:pt idx="17">
                  <c:v>-271.92879453794643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F0-4813-9CC3-8F5068AFC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95347728"/>
        <c:axId val="1111359664"/>
      </c:barChart>
      <c:catAx>
        <c:axId val="1195347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原子序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111359664"/>
        <c:crosses val="autoZero"/>
        <c:auto val="1"/>
        <c:lblAlgn val="ctr"/>
        <c:lblOffset val="100"/>
        <c:noMultiLvlLbl val="0"/>
      </c:catAx>
      <c:valAx>
        <c:axId val="1111359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能量</a:t>
                </a:r>
                <a:r>
                  <a:rPr lang="en-US" altLang="zh-TW"/>
                  <a:t>(kcal/mol)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195347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MP2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工作表1!$AB$45</c:f>
              <c:strCache>
                <c:ptCount val="1"/>
                <c:pt idx="0">
                  <c:v>6-31G**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工作表1!$AB$46:$AB$63</c:f>
              <c:numCache>
                <c:formatCode>0.0_ </c:formatCode>
                <c:ptCount val="18"/>
                <c:pt idx="0">
                  <c:v>56.834971776549992</c:v>
                </c:pt>
                <c:pt idx="1">
                  <c:v>855.62715925555005</c:v>
                </c:pt>
                <c:pt idx="2">
                  <c:v>18.676483374599975</c:v>
                </c:pt>
                <c:pt idx="3">
                  <c:v>62.075938030850118</c:v>
                </c:pt>
                <c:pt idx="4">
                  <c:v>38.734483939349268</c:v>
                </c:pt>
                <c:pt idx="5">
                  <c:v>34.676654488949652</c:v>
                </c:pt>
                <c:pt idx="6">
                  <c:v>52.510500045551467</c:v>
                </c:pt>
                <c:pt idx="7">
                  <c:v>47.681292180904059</c:v>
                </c:pt>
                <c:pt idx="8">
                  <c:v>52.274600062754473</c:v>
                </c:pt>
                <c:pt idx="9">
                  <c:v>1060.9418257542043</c:v>
                </c:pt>
                <c:pt idx="10">
                  <c:v>11.248146381508445</c:v>
                </c:pt>
                <c:pt idx="11">
                  <c:v>23.051498731549383</c:v>
                </c:pt>
                <c:pt idx="12">
                  <c:v>15.526098598959923</c:v>
                </c:pt>
                <c:pt idx="13">
                  <c:v>55.720853918752795</c:v>
                </c:pt>
                <c:pt idx="14">
                  <c:v>31.658313101861111</c:v>
                </c:pt>
                <c:pt idx="15">
                  <c:v>25.782792729506259</c:v>
                </c:pt>
                <c:pt idx="16">
                  <c:v>20.794737874571098</c:v>
                </c:pt>
                <c:pt idx="17">
                  <c:v>346.32539498344704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96-4A53-B9DF-DF51551DE1BF}"/>
            </c:ext>
          </c:extLst>
        </c:ser>
        <c:ser>
          <c:idx val="1"/>
          <c:order val="1"/>
          <c:tx>
            <c:strRef>
              <c:f>工作表1!$AC$45</c:f>
              <c:strCache>
                <c:ptCount val="1"/>
                <c:pt idx="0">
                  <c:v>6-31+G**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工作表1!$AC$46:$AC$63</c:f>
              <c:numCache>
                <c:formatCode>0.0_ </c:formatCode>
                <c:ptCount val="18"/>
                <c:pt idx="0">
                  <c:v>56.834971776549992</c:v>
                </c:pt>
                <c:pt idx="1">
                  <c:v>855.62715925555005</c:v>
                </c:pt>
                <c:pt idx="2">
                  <c:v>8.5748981945499061</c:v>
                </c:pt>
                <c:pt idx="3">
                  <c:v>15.2526224127006</c:v>
                </c:pt>
                <c:pt idx="4">
                  <c:v>6.7252243443482902</c:v>
                </c:pt>
                <c:pt idx="5">
                  <c:v>6.5634758775528681</c:v>
                </c:pt>
                <c:pt idx="6">
                  <c:v>18.432529881898304</c:v>
                </c:pt>
                <c:pt idx="7">
                  <c:v>8.6262304179977036</c:v>
                </c:pt>
                <c:pt idx="8">
                  <c:v>-1.4973165017526071</c:v>
                </c:pt>
                <c:pt idx="9">
                  <c:v>165.05285045015151</c:v>
                </c:pt>
                <c:pt idx="10">
                  <c:v>6.7792747262875057</c:v>
                </c:pt>
                <c:pt idx="11">
                  <c:v>11.200668069310739</c:v>
                </c:pt>
                <c:pt idx="12">
                  <c:v>9.0584209333989119</c:v>
                </c:pt>
                <c:pt idx="13">
                  <c:v>41.86588341538404</c:v>
                </c:pt>
                <c:pt idx="14">
                  <c:v>18.080513544648831</c:v>
                </c:pt>
                <c:pt idx="15">
                  <c:v>14.562044356228384</c:v>
                </c:pt>
                <c:pt idx="16">
                  <c:v>9.8863637303607561</c:v>
                </c:pt>
                <c:pt idx="17">
                  <c:v>62.604253668667731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96-4A53-B9DF-DF51551DE1BF}"/>
            </c:ext>
          </c:extLst>
        </c:ser>
        <c:ser>
          <c:idx val="2"/>
          <c:order val="2"/>
          <c:tx>
            <c:strRef>
              <c:f>工作表1!$AD$45</c:f>
              <c:strCache>
                <c:ptCount val="1"/>
                <c:pt idx="0">
                  <c:v>6-311G**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工作表1!$AD$46:$AD$63</c:f>
              <c:numCache>
                <c:formatCode>0.0_ </c:formatCode>
                <c:ptCount val="18"/>
                <c:pt idx="0">
                  <c:v>28.001788764850016</c:v>
                </c:pt>
                <c:pt idx="1">
                  <c:v>509.67414379914987</c:v>
                </c:pt>
                <c:pt idx="2">
                  <c:v>10.730707081799999</c:v>
                </c:pt>
                <c:pt idx="3">
                  <c:v>25.7296465266007</c:v>
                </c:pt>
                <c:pt idx="4">
                  <c:v>18.789533738500388</c:v>
                </c:pt>
                <c:pt idx="5">
                  <c:v>20.717893914298607</c:v>
                </c:pt>
                <c:pt idx="6">
                  <c:v>47.032530363403723</c:v>
                </c:pt>
                <c:pt idx="7">
                  <c:v>43.424769740503436</c:v>
                </c:pt>
                <c:pt idx="8">
                  <c:v>39.878338143100009</c:v>
                </c:pt>
                <c:pt idx="9">
                  <c:v>859.00870389564557</c:v>
                </c:pt>
                <c:pt idx="10">
                  <c:v>9.9156299582519303</c:v>
                </c:pt>
                <c:pt idx="11">
                  <c:v>19.215972414691674</c:v>
                </c:pt>
                <c:pt idx="12">
                  <c:v>11.595943849502142</c:v>
                </c:pt>
                <c:pt idx="13">
                  <c:v>50.214583558136439</c:v>
                </c:pt>
                <c:pt idx="14">
                  <c:v>19.048886205022335</c:v>
                </c:pt>
                <c:pt idx="15">
                  <c:v>14.937734293850141</c:v>
                </c:pt>
                <c:pt idx="16">
                  <c:v>11.096390299194795</c:v>
                </c:pt>
                <c:pt idx="17">
                  <c:v>297.47999275249515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96-4A53-B9DF-DF51551DE1BF}"/>
            </c:ext>
          </c:extLst>
        </c:ser>
        <c:ser>
          <c:idx val="3"/>
          <c:order val="3"/>
          <c:tx>
            <c:strRef>
              <c:f>工作表1!$AE$45</c:f>
              <c:strCache>
                <c:ptCount val="1"/>
                <c:pt idx="0">
                  <c:v>6-311+G**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工作表1!$AE$46:$AE$63</c:f>
              <c:numCache>
                <c:formatCode>0.0_ </c:formatCode>
                <c:ptCount val="18"/>
                <c:pt idx="0">
                  <c:v>28.001788764850016</c:v>
                </c:pt>
                <c:pt idx="1">
                  <c:v>509.67414379914987</c:v>
                </c:pt>
                <c:pt idx="2">
                  <c:v>7.716465198550301</c:v>
                </c:pt>
                <c:pt idx="3">
                  <c:v>14.235366762249807</c:v>
                </c:pt>
                <c:pt idx="4">
                  <c:v>5.1220630737513755</c:v>
                </c:pt>
                <c:pt idx="5">
                  <c:v>4.9910625724518916</c:v>
                </c:pt>
                <c:pt idx="6">
                  <c:v>18.834637969497884</c:v>
                </c:pt>
                <c:pt idx="7">
                  <c:v>10.613804008303653</c:v>
                </c:pt>
                <c:pt idx="8">
                  <c:v>2.2225598142456846</c:v>
                </c:pt>
                <c:pt idx="9">
                  <c:v>161.90557655291107</c:v>
                </c:pt>
                <c:pt idx="10">
                  <c:v>6.5418251315127245</c:v>
                </c:pt>
                <c:pt idx="11">
                  <c:v>10.923371621243883</c:v>
                </c:pt>
                <c:pt idx="12">
                  <c:v>8.3530375044499117</c:v>
                </c:pt>
                <c:pt idx="13">
                  <c:v>41.695765589956906</c:v>
                </c:pt>
                <c:pt idx="14">
                  <c:v>17.907509175479049</c:v>
                </c:pt>
                <c:pt idx="15">
                  <c:v>14.630882148340127</c:v>
                </c:pt>
                <c:pt idx="16">
                  <c:v>9.663911612601666</c:v>
                </c:pt>
                <c:pt idx="17">
                  <c:v>70.937642579601714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96-4A53-B9DF-DF51551DE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5570768"/>
        <c:axId val="993334096"/>
      </c:barChart>
      <c:catAx>
        <c:axId val="12355707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原子序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993334096"/>
        <c:crosses val="autoZero"/>
        <c:auto val="1"/>
        <c:lblAlgn val="ctr"/>
        <c:lblOffset val="100"/>
        <c:noMultiLvlLbl val="0"/>
      </c:catAx>
      <c:valAx>
        <c:axId val="993334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能量</a:t>
                </a:r>
                <a:r>
                  <a:rPr lang="en-US" altLang="zh-TW"/>
                  <a:t>(kcal/mol)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235570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B3LYP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工作表1!$AF$45</c:f>
              <c:strCache>
                <c:ptCount val="1"/>
                <c:pt idx="0">
                  <c:v>6-31G**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工作表1!$AF$46:$AF$63</c:f>
              <c:numCache>
                <c:formatCode>0.0_ </c:formatCode>
                <c:ptCount val="18"/>
                <c:pt idx="0">
                  <c:v>41.530768082949962</c:v>
                </c:pt>
                <c:pt idx="1">
                  <c:v>824.85616415690015</c:v>
                </c:pt>
                <c:pt idx="2">
                  <c:v>10.629740803249986</c:v>
                </c:pt>
                <c:pt idx="3">
                  <c:v>34.302744066549245</c:v>
                </c:pt>
                <c:pt idx="4">
                  <c:v>30.459265159051728</c:v>
                </c:pt>
                <c:pt idx="5">
                  <c:v>30.537664577899243</c:v>
                </c:pt>
                <c:pt idx="6">
                  <c:v>33.371774050302918</c:v>
                </c:pt>
                <c:pt idx="7">
                  <c:v>38.65155597780182</c:v>
                </c:pt>
                <c:pt idx="8">
                  <c:v>52.765688997450553</c:v>
                </c:pt>
                <c:pt idx="9">
                  <c:v>1002.1795771399997</c:v>
                </c:pt>
                <c:pt idx="10">
                  <c:v>2.3907242870956296</c:v>
                </c:pt>
                <c:pt idx="11">
                  <c:v>17.357477528550479</c:v>
                </c:pt>
                <c:pt idx="12">
                  <c:v>9.7344369177435848</c:v>
                </c:pt>
                <c:pt idx="13">
                  <c:v>38.825411635034357</c:v>
                </c:pt>
                <c:pt idx="14">
                  <c:v>10.547701253798223</c:v>
                </c:pt>
                <c:pt idx="15">
                  <c:v>9.8114209355232376</c:v>
                </c:pt>
                <c:pt idx="16">
                  <c:v>10.55378283453075</c:v>
                </c:pt>
                <c:pt idx="17">
                  <c:v>323.43039712118065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DE-4CBE-BAB3-E9FDFAA8F6B4}"/>
            </c:ext>
          </c:extLst>
        </c:ser>
        <c:ser>
          <c:idx val="1"/>
          <c:order val="1"/>
          <c:tx>
            <c:strRef>
              <c:f>工作表1!$AG$45</c:f>
              <c:strCache>
                <c:ptCount val="1"/>
                <c:pt idx="0">
                  <c:v>6-31+G**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工作表1!$AG$46:$AG$63</c:f>
              <c:numCache>
                <c:formatCode>0.0_ </c:formatCode>
                <c:ptCount val="18"/>
                <c:pt idx="0">
                  <c:v>41.530768082949962</c:v>
                </c:pt>
                <c:pt idx="1">
                  <c:v>824.85616415690015</c:v>
                </c:pt>
                <c:pt idx="2">
                  <c:v>1.6611867764004504</c:v>
                </c:pt>
                <c:pt idx="3">
                  <c:v>5.3498322422506739</c:v>
                </c:pt>
                <c:pt idx="4">
                  <c:v>-4.0720178673996976</c:v>
                </c:pt>
                <c:pt idx="5">
                  <c:v>-2.138574864650046</c:v>
                </c:pt>
                <c:pt idx="6">
                  <c:v>-4.8489510814000623</c:v>
                </c:pt>
                <c:pt idx="7">
                  <c:v>-3.7083473178037707</c:v>
                </c:pt>
                <c:pt idx="8">
                  <c:v>-4.0551707256526583</c:v>
                </c:pt>
                <c:pt idx="9">
                  <c:v>150.65150742514606</c:v>
                </c:pt>
                <c:pt idx="10">
                  <c:v>-1.0981657819419404</c:v>
                </c:pt>
                <c:pt idx="11">
                  <c:v>5.42400386514577</c:v>
                </c:pt>
                <c:pt idx="12">
                  <c:v>2.2821968466893026</c:v>
                </c:pt>
                <c:pt idx="13">
                  <c:v>24.627067933283591</c:v>
                </c:pt>
                <c:pt idx="14">
                  <c:v>-3.745710137176534</c:v>
                </c:pt>
                <c:pt idx="15">
                  <c:v>-2.7323057166245306</c:v>
                </c:pt>
                <c:pt idx="16">
                  <c:v>-2.2698130545881412</c:v>
                </c:pt>
                <c:pt idx="17">
                  <c:v>52.304124482776977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DE-4CBE-BAB3-E9FDFAA8F6B4}"/>
            </c:ext>
          </c:extLst>
        </c:ser>
        <c:ser>
          <c:idx val="2"/>
          <c:order val="2"/>
          <c:tx>
            <c:strRef>
              <c:f>工作表1!$AH$45</c:f>
              <c:strCache>
                <c:ptCount val="1"/>
                <c:pt idx="0">
                  <c:v>6-311G**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工作表1!$AH$46:$AH$63</c:f>
              <c:numCache>
                <c:formatCode>0.0_ </c:formatCode>
                <c:ptCount val="18"/>
                <c:pt idx="0">
                  <c:v>12.561792015449985</c:v>
                </c:pt>
                <c:pt idx="1">
                  <c:v>488.13814326104989</c:v>
                </c:pt>
                <c:pt idx="2">
                  <c:v>4.5067541060503125</c:v>
                </c:pt>
                <c:pt idx="3">
                  <c:v>16.970617921799633</c:v>
                </c:pt>
                <c:pt idx="4">
                  <c:v>11.907323297250654</c:v>
                </c:pt>
                <c:pt idx="5">
                  <c:v>16.587500883400565</c:v>
                </c:pt>
                <c:pt idx="6">
                  <c:v>25.78292516109844</c:v>
                </c:pt>
                <c:pt idx="7">
                  <c:v>30.114226479347689</c:v>
                </c:pt>
                <c:pt idx="8">
                  <c:v>34.584291495393593</c:v>
                </c:pt>
                <c:pt idx="9">
                  <c:v>806.38443945571055</c:v>
                </c:pt>
                <c:pt idx="10">
                  <c:v>2.3545169889550035</c:v>
                </c:pt>
                <c:pt idx="11">
                  <c:v>13.801004686344493</c:v>
                </c:pt>
                <c:pt idx="12">
                  <c:v>5.16604225584563</c:v>
                </c:pt>
                <c:pt idx="13">
                  <c:v>32.050693571160181</c:v>
                </c:pt>
                <c:pt idx="14">
                  <c:v>-2.8627415197300223</c:v>
                </c:pt>
                <c:pt idx="15">
                  <c:v>-2.2756043025646946</c:v>
                </c:pt>
                <c:pt idx="16">
                  <c:v>-1.0919777231012944</c:v>
                </c:pt>
                <c:pt idx="17">
                  <c:v>265.61066777605777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DE-4CBE-BAB3-E9FDFAA8F6B4}"/>
            </c:ext>
          </c:extLst>
        </c:ser>
        <c:ser>
          <c:idx val="3"/>
          <c:order val="3"/>
          <c:tx>
            <c:strRef>
              <c:f>工作表1!$AI$45</c:f>
              <c:strCache>
                <c:ptCount val="1"/>
                <c:pt idx="0">
                  <c:v>6-311+G**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工作表1!$AI$46:$AI$63</c:f>
              <c:numCache>
                <c:formatCode>0.0_ </c:formatCode>
                <c:ptCount val="18"/>
                <c:pt idx="0">
                  <c:v>12.561792015449985</c:v>
                </c:pt>
                <c:pt idx="1">
                  <c:v>488.13814326104989</c:v>
                </c:pt>
                <c:pt idx="2">
                  <c:v>1.4232351740002969</c:v>
                </c:pt>
                <c:pt idx="3">
                  <c:v>5.8448117358498592</c:v>
                </c:pt>
                <c:pt idx="4">
                  <c:v>-3.8427258960998625</c:v>
                </c:pt>
                <c:pt idx="5">
                  <c:v>-2.116988537847476</c:v>
                </c:pt>
                <c:pt idx="6">
                  <c:v>-4.7393879226993505</c:v>
                </c:pt>
                <c:pt idx="7">
                  <c:v>-3.4070172559047904</c:v>
                </c:pt>
                <c:pt idx="8">
                  <c:v>-3.434124573499389</c:v>
                </c:pt>
                <c:pt idx="9">
                  <c:v>144.8922252341514</c:v>
                </c:pt>
                <c:pt idx="10">
                  <c:v>-0.84207915500000752</c:v>
                </c:pt>
                <c:pt idx="11">
                  <c:v>5.1672269777413122</c:v>
                </c:pt>
                <c:pt idx="12">
                  <c:v>1.6253199020998128</c:v>
                </c:pt>
                <c:pt idx="13">
                  <c:v>28.270764596001214</c:v>
                </c:pt>
                <c:pt idx="14">
                  <c:v>-3.8649996931606552</c:v>
                </c:pt>
                <c:pt idx="15">
                  <c:v>-2.6376772840422902</c:v>
                </c:pt>
                <c:pt idx="16">
                  <c:v>-2.5324257803528241</c:v>
                </c:pt>
                <c:pt idx="17">
                  <c:v>59.666191438666367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E-4CBE-BAB3-E9FDFAA8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92701376"/>
        <c:axId val="1199306336"/>
      </c:barChart>
      <c:catAx>
        <c:axId val="1192701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原子序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199306336"/>
        <c:crosses val="autoZero"/>
        <c:auto val="1"/>
        <c:lblAlgn val="ctr"/>
        <c:lblOffset val="100"/>
        <c:noMultiLvlLbl val="0"/>
      </c:catAx>
      <c:valAx>
        <c:axId val="119930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能量</a:t>
                </a:r>
                <a:r>
                  <a:rPr lang="en-US" altLang="zh-TW"/>
                  <a:t>(kcal/mol)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192701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MP2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工作表1!$B$45</c:f>
              <c:strCache>
                <c:ptCount val="1"/>
                <c:pt idx="0">
                  <c:v>exp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工作表1!$B$46:$B$63</c:f>
              <c:numCache>
                <c:formatCode>0.0_ </c:formatCode>
                <c:ptCount val="18"/>
                <c:pt idx="0">
                  <c:v>17.399199999999997</c:v>
                </c:pt>
                <c:pt idx="1">
                  <c:v>-5.0190000000000001</c:v>
                </c:pt>
                <c:pt idx="2">
                  <c:v>14.292199999999999</c:v>
                </c:pt>
                <c:pt idx="3">
                  <c:v>0</c:v>
                </c:pt>
                <c:pt idx="4">
                  <c:v>5.4969999999999999</c:v>
                </c:pt>
                <c:pt idx="5">
                  <c:v>29.2775</c:v>
                </c:pt>
                <c:pt idx="6">
                  <c:v>-1.673</c:v>
                </c:pt>
                <c:pt idx="7">
                  <c:v>33.698999999999998</c:v>
                </c:pt>
                <c:pt idx="8">
                  <c:v>76.957999999999998</c:v>
                </c:pt>
                <c:pt idx="9">
                  <c:v>-6.931</c:v>
                </c:pt>
                <c:pt idx="10">
                  <c:v>12.643099999999999</c:v>
                </c:pt>
                <c:pt idx="11">
                  <c:v>0</c:v>
                </c:pt>
                <c:pt idx="12">
                  <c:v>10.516</c:v>
                </c:pt>
                <c:pt idx="13">
                  <c:v>31.930399999999999</c:v>
                </c:pt>
                <c:pt idx="14">
                  <c:v>17.136299999999999</c:v>
                </c:pt>
                <c:pt idx="15">
                  <c:v>47.895600000000002</c:v>
                </c:pt>
                <c:pt idx="16">
                  <c:v>83.339299999999994</c:v>
                </c:pt>
                <c:pt idx="17">
                  <c:v>-8.3650000000000002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C1-4A42-A991-67B0C9445498}"/>
            </c:ext>
          </c:extLst>
        </c:ser>
        <c:ser>
          <c:idx val="1"/>
          <c:order val="1"/>
          <c:tx>
            <c:strRef>
              <c:f>工作表1!$C$45</c:f>
              <c:strCache>
                <c:ptCount val="1"/>
                <c:pt idx="0">
                  <c:v>6-31G**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工作表1!$C$46:$C$63</c:f>
              <c:numCache>
                <c:formatCode>0.0_ </c:formatCode>
                <c:ptCount val="18"/>
                <c:pt idx="0">
                  <c:v>-39.435771776549991</c:v>
                </c:pt>
                <c:pt idx="1">
                  <c:v>-860.64615925555006</c:v>
                </c:pt>
                <c:pt idx="2">
                  <c:v>-4.384283374599975</c:v>
                </c:pt>
                <c:pt idx="3">
                  <c:v>-62.075938030850118</c:v>
                </c:pt>
                <c:pt idx="4">
                  <c:v>-33.237483939349268</c:v>
                </c:pt>
                <c:pt idx="5">
                  <c:v>-5.3991544889496534</c:v>
                </c:pt>
                <c:pt idx="6">
                  <c:v>-54.183500045551469</c:v>
                </c:pt>
                <c:pt idx="7">
                  <c:v>-13.982292180904059</c:v>
                </c:pt>
                <c:pt idx="8">
                  <c:v>24.683399937245522</c:v>
                </c:pt>
                <c:pt idx="9">
                  <c:v>-1067.8728257542043</c:v>
                </c:pt>
                <c:pt idx="10">
                  <c:v>1.3949536184915545</c:v>
                </c:pt>
                <c:pt idx="11">
                  <c:v>-23.051498731549383</c:v>
                </c:pt>
                <c:pt idx="12">
                  <c:v>-5.0100985989599236</c:v>
                </c:pt>
                <c:pt idx="13">
                  <c:v>-23.790453918752796</c:v>
                </c:pt>
                <c:pt idx="14">
                  <c:v>-14.522013101861114</c:v>
                </c:pt>
                <c:pt idx="15">
                  <c:v>22.112807270493743</c:v>
                </c:pt>
                <c:pt idx="16">
                  <c:v>62.544562125428897</c:v>
                </c:pt>
                <c:pt idx="17">
                  <c:v>-354.69039498344705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C1-4A42-A991-67B0C9445498}"/>
            </c:ext>
          </c:extLst>
        </c:ser>
        <c:ser>
          <c:idx val="2"/>
          <c:order val="2"/>
          <c:tx>
            <c:strRef>
              <c:f>工作表1!$D$45</c:f>
              <c:strCache>
                <c:ptCount val="1"/>
                <c:pt idx="0">
                  <c:v>6-31+G**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工作表1!$D$46:$D$63</c:f>
              <c:numCache>
                <c:formatCode>0.0_ </c:formatCode>
                <c:ptCount val="18"/>
                <c:pt idx="0">
                  <c:v>-39.435771776549991</c:v>
                </c:pt>
                <c:pt idx="1">
                  <c:v>-860.64615925555006</c:v>
                </c:pt>
                <c:pt idx="2">
                  <c:v>5.7173018054500941</c:v>
                </c:pt>
                <c:pt idx="3">
                  <c:v>-15.2526224127006</c:v>
                </c:pt>
                <c:pt idx="4">
                  <c:v>-1.2282243443482901</c:v>
                </c:pt>
                <c:pt idx="5">
                  <c:v>22.714024122447132</c:v>
                </c:pt>
                <c:pt idx="6">
                  <c:v>-20.105529881898306</c:v>
                </c:pt>
                <c:pt idx="7">
                  <c:v>25.072769582002294</c:v>
                </c:pt>
                <c:pt idx="8">
                  <c:v>78.455316501752606</c:v>
                </c:pt>
                <c:pt idx="9">
                  <c:v>-171.98385045015152</c:v>
                </c:pt>
                <c:pt idx="10">
                  <c:v>5.863825273712493</c:v>
                </c:pt>
                <c:pt idx="11">
                  <c:v>-11.200668069310739</c:v>
                </c:pt>
                <c:pt idx="12">
                  <c:v>1.4575790666010884</c:v>
                </c:pt>
                <c:pt idx="13">
                  <c:v>-9.9354834153840415</c:v>
                </c:pt>
                <c:pt idx="14">
                  <c:v>-0.94421354464883167</c:v>
                </c:pt>
                <c:pt idx="15">
                  <c:v>33.333555643771618</c:v>
                </c:pt>
                <c:pt idx="16">
                  <c:v>73.452936269639238</c:v>
                </c:pt>
                <c:pt idx="17">
                  <c:v>-70.969253668667733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C1-4A42-A991-67B0C9445498}"/>
            </c:ext>
          </c:extLst>
        </c:ser>
        <c:ser>
          <c:idx val="3"/>
          <c:order val="3"/>
          <c:tx>
            <c:strRef>
              <c:f>工作表1!$E$45</c:f>
              <c:strCache>
                <c:ptCount val="1"/>
                <c:pt idx="0">
                  <c:v>6-311G**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工作表1!$E$46:$E$63</c:f>
              <c:numCache>
                <c:formatCode>0.0_ </c:formatCode>
                <c:ptCount val="18"/>
                <c:pt idx="0">
                  <c:v>-10.602588764850019</c:v>
                </c:pt>
                <c:pt idx="1">
                  <c:v>-514.69314379914988</c:v>
                </c:pt>
                <c:pt idx="2">
                  <c:v>3.5614929182000017</c:v>
                </c:pt>
                <c:pt idx="3">
                  <c:v>-25.7296465266007</c:v>
                </c:pt>
                <c:pt idx="4">
                  <c:v>-13.292533738500389</c:v>
                </c:pt>
                <c:pt idx="5">
                  <c:v>8.5596060857013949</c:v>
                </c:pt>
                <c:pt idx="6">
                  <c:v>-48.705530363403724</c:v>
                </c:pt>
                <c:pt idx="7">
                  <c:v>-9.7257697405034396</c:v>
                </c:pt>
                <c:pt idx="8">
                  <c:v>37.079661856899989</c:v>
                </c:pt>
                <c:pt idx="9">
                  <c:v>-865.93970389564561</c:v>
                </c:pt>
                <c:pt idx="10">
                  <c:v>2.7274700417480688</c:v>
                </c:pt>
                <c:pt idx="11">
                  <c:v>-19.215972414691674</c:v>
                </c:pt>
                <c:pt idx="12">
                  <c:v>-1.0799438495021425</c:v>
                </c:pt>
                <c:pt idx="13">
                  <c:v>-18.284183558136444</c:v>
                </c:pt>
                <c:pt idx="14">
                  <c:v>-1.9125862050223372</c:v>
                </c:pt>
                <c:pt idx="15">
                  <c:v>32.95786570614986</c:v>
                </c:pt>
                <c:pt idx="16">
                  <c:v>72.2429097008052</c:v>
                </c:pt>
                <c:pt idx="17">
                  <c:v>-305.84499275249516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C1-4A42-A991-67B0C9445498}"/>
            </c:ext>
          </c:extLst>
        </c:ser>
        <c:ser>
          <c:idx val="4"/>
          <c:order val="4"/>
          <c:tx>
            <c:strRef>
              <c:f>工作表1!$F$45</c:f>
              <c:strCache>
                <c:ptCount val="1"/>
                <c:pt idx="0">
                  <c:v>6-311+G**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工作表1!$F$46:$F$63</c:f>
              <c:numCache>
                <c:formatCode>0.0_ </c:formatCode>
                <c:ptCount val="18"/>
                <c:pt idx="0">
                  <c:v>-10.602588764850019</c:v>
                </c:pt>
                <c:pt idx="1">
                  <c:v>-514.69314379914988</c:v>
                </c:pt>
                <c:pt idx="2">
                  <c:v>6.5757348014496984</c:v>
                </c:pt>
                <c:pt idx="3">
                  <c:v>-14.235366762249807</c:v>
                </c:pt>
                <c:pt idx="4">
                  <c:v>0.37493692624862457</c:v>
                </c:pt>
                <c:pt idx="5">
                  <c:v>24.286437427548108</c:v>
                </c:pt>
                <c:pt idx="6">
                  <c:v>-20.507637969497885</c:v>
                </c:pt>
                <c:pt idx="7">
                  <c:v>23.085195991696345</c:v>
                </c:pt>
                <c:pt idx="8">
                  <c:v>74.735440185754314</c:v>
                </c:pt>
                <c:pt idx="9">
                  <c:v>-168.83657655291108</c:v>
                </c:pt>
                <c:pt idx="10">
                  <c:v>6.1012748684872742</c:v>
                </c:pt>
                <c:pt idx="11">
                  <c:v>-10.923371621243883</c:v>
                </c:pt>
                <c:pt idx="12">
                  <c:v>2.1629624955500888</c:v>
                </c:pt>
                <c:pt idx="13">
                  <c:v>-9.765365589956911</c:v>
                </c:pt>
                <c:pt idx="14">
                  <c:v>-0.77120917547905243</c:v>
                </c:pt>
                <c:pt idx="15">
                  <c:v>33.264717851659874</c:v>
                </c:pt>
                <c:pt idx="16">
                  <c:v>73.675388387398328</c:v>
                </c:pt>
                <c:pt idx="17">
                  <c:v>-79.302642579601709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C1-4A42-A991-67B0C9445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10943648"/>
        <c:axId val="970515808"/>
      </c:barChart>
      <c:catAx>
        <c:axId val="1310943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原子序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970515808"/>
        <c:crosses val="autoZero"/>
        <c:auto val="1"/>
        <c:lblAlgn val="ctr"/>
        <c:lblOffset val="100"/>
        <c:noMultiLvlLbl val="0"/>
      </c:catAx>
      <c:valAx>
        <c:axId val="970515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能量</a:t>
                </a:r>
                <a:r>
                  <a:rPr lang="en-US" altLang="zh-TW"/>
                  <a:t>()kcal/mol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310943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B3LYP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工作表1!$I$45</c:f>
              <c:strCache>
                <c:ptCount val="1"/>
                <c:pt idx="0">
                  <c:v>exp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工作表1!$I$46:$I$63</c:f>
              <c:numCache>
                <c:formatCode>0.0_ </c:formatCode>
                <c:ptCount val="18"/>
                <c:pt idx="0">
                  <c:v>17.399199999999997</c:v>
                </c:pt>
                <c:pt idx="1">
                  <c:v>-5.0190000000000001</c:v>
                </c:pt>
                <c:pt idx="2">
                  <c:v>14.292199999999999</c:v>
                </c:pt>
                <c:pt idx="3">
                  <c:v>0</c:v>
                </c:pt>
                <c:pt idx="4">
                  <c:v>5.4969999999999999</c:v>
                </c:pt>
                <c:pt idx="5">
                  <c:v>29.2775</c:v>
                </c:pt>
                <c:pt idx="6">
                  <c:v>-1.673</c:v>
                </c:pt>
                <c:pt idx="7">
                  <c:v>33.698999999999998</c:v>
                </c:pt>
                <c:pt idx="8">
                  <c:v>76.957999999999998</c:v>
                </c:pt>
                <c:pt idx="9">
                  <c:v>-6.931</c:v>
                </c:pt>
                <c:pt idx="10">
                  <c:v>12.643099999999999</c:v>
                </c:pt>
                <c:pt idx="11">
                  <c:v>0</c:v>
                </c:pt>
                <c:pt idx="12">
                  <c:v>10.516</c:v>
                </c:pt>
                <c:pt idx="13">
                  <c:v>31.930399999999999</c:v>
                </c:pt>
                <c:pt idx="14">
                  <c:v>17.136299999999999</c:v>
                </c:pt>
                <c:pt idx="15">
                  <c:v>47.895600000000002</c:v>
                </c:pt>
                <c:pt idx="16">
                  <c:v>83.339299999999994</c:v>
                </c:pt>
                <c:pt idx="17">
                  <c:v>-8.3650000000000002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7B-4EBB-81AA-174D2E991B93}"/>
            </c:ext>
          </c:extLst>
        </c:ser>
        <c:ser>
          <c:idx val="1"/>
          <c:order val="1"/>
          <c:tx>
            <c:strRef>
              <c:f>工作表1!$J$45</c:f>
              <c:strCache>
                <c:ptCount val="1"/>
                <c:pt idx="0">
                  <c:v>6-31G**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工作表1!$J$46:$J$63</c:f>
              <c:numCache>
                <c:formatCode>0.0_ </c:formatCode>
                <c:ptCount val="18"/>
                <c:pt idx="0">
                  <c:v>-24.131568082949961</c:v>
                </c:pt>
                <c:pt idx="1">
                  <c:v>-829.87516415690015</c:v>
                </c:pt>
                <c:pt idx="2">
                  <c:v>3.6624591967500137</c:v>
                </c:pt>
                <c:pt idx="3">
                  <c:v>-34.302744066549245</c:v>
                </c:pt>
                <c:pt idx="4">
                  <c:v>-24.962265159051729</c:v>
                </c:pt>
                <c:pt idx="5">
                  <c:v>-1.2601645778992434</c:v>
                </c:pt>
                <c:pt idx="6">
                  <c:v>-35.044774050302919</c:v>
                </c:pt>
                <c:pt idx="7">
                  <c:v>-4.9525559778018247</c:v>
                </c:pt>
                <c:pt idx="8">
                  <c:v>24.192311002549442</c:v>
                </c:pt>
                <c:pt idx="9">
                  <c:v>-1009.1105771399997</c:v>
                </c:pt>
                <c:pt idx="10">
                  <c:v>10.252375712904369</c:v>
                </c:pt>
                <c:pt idx="11">
                  <c:v>-17.357477528550479</c:v>
                </c:pt>
                <c:pt idx="12">
                  <c:v>0.78156308225641602</c:v>
                </c:pt>
                <c:pt idx="13">
                  <c:v>-6.8950116350343569</c:v>
                </c:pt>
                <c:pt idx="14">
                  <c:v>6.5885987462017752</c:v>
                </c:pt>
                <c:pt idx="15">
                  <c:v>38.084179064476764</c:v>
                </c:pt>
                <c:pt idx="16">
                  <c:v>72.785517165469244</c:v>
                </c:pt>
                <c:pt idx="17">
                  <c:v>-331.79539712118066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7B-4EBB-81AA-174D2E991B93}"/>
            </c:ext>
          </c:extLst>
        </c:ser>
        <c:ser>
          <c:idx val="2"/>
          <c:order val="2"/>
          <c:tx>
            <c:strRef>
              <c:f>工作表1!$K$45</c:f>
              <c:strCache>
                <c:ptCount val="1"/>
                <c:pt idx="0">
                  <c:v>6-31+G**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工作表1!$K$46:$K$63</c:f>
              <c:numCache>
                <c:formatCode>0.0_ </c:formatCode>
                <c:ptCount val="18"/>
                <c:pt idx="0">
                  <c:v>-24.131568082949961</c:v>
                </c:pt>
                <c:pt idx="1">
                  <c:v>-829.87516415690015</c:v>
                </c:pt>
                <c:pt idx="2">
                  <c:v>12.631013223599549</c:v>
                </c:pt>
                <c:pt idx="3">
                  <c:v>-5.3498322422506739</c:v>
                </c:pt>
                <c:pt idx="4">
                  <c:v>9.5690178673996975</c:v>
                </c:pt>
                <c:pt idx="5">
                  <c:v>31.416074864650046</c:v>
                </c:pt>
                <c:pt idx="6">
                  <c:v>3.1759510814000622</c:v>
                </c:pt>
                <c:pt idx="7">
                  <c:v>37.407347317803769</c:v>
                </c:pt>
                <c:pt idx="8">
                  <c:v>81.013170725652657</c:v>
                </c:pt>
                <c:pt idx="9">
                  <c:v>-157.58250742514608</c:v>
                </c:pt>
                <c:pt idx="10">
                  <c:v>13.741265781941939</c:v>
                </c:pt>
                <c:pt idx="11">
                  <c:v>-5.42400386514577</c:v>
                </c:pt>
                <c:pt idx="12">
                  <c:v>8.2338031533106975</c:v>
                </c:pt>
                <c:pt idx="13">
                  <c:v>7.3033320667164059</c:v>
                </c:pt>
                <c:pt idx="14">
                  <c:v>20.882010137176533</c:v>
                </c:pt>
                <c:pt idx="15">
                  <c:v>50.627905716624532</c:v>
                </c:pt>
                <c:pt idx="16">
                  <c:v>85.609113054588136</c:v>
                </c:pt>
                <c:pt idx="17">
                  <c:v>-60.669124482776979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7B-4EBB-81AA-174D2E991B93}"/>
            </c:ext>
          </c:extLst>
        </c:ser>
        <c:ser>
          <c:idx val="3"/>
          <c:order val="3"/>
          <c:tx>
            <c:strRef>
              <c:f>工作表1!$L$45</c:f>
              <c:strCache>
                <c:ptCount val="1"/>
                <c:pt idx="0">
                  <c:v>6-311G**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工作表1!$L$46:$L$63</c:f>
              <c:numCache>
                <c:formatCode>0.0_ </c:formatCode>
                <c:ptCount val="18"/>
                <c:pt idx="0">
                  <c:v>4.837407984550012</c:v>
                </c:pt>
                <c:pt idx="1">
                  <c:v>-493.1571432610499</c:v>
                </c:pt>
                <c:pt idx="2">
                  <c:v>9.7854458939496869</c:v>
                </c:pt>
                <c:pt idx="3">
                  <c:v>-16.970617921799633</c:v>
                </c:pt>
                <c:pt idx="4">
                  <c:v>-6.4103232972506543</c:v>
                </c:pt>
                <c:pt idx="5">
                  <c:v>12.689999116599433</c:v>
                </c:pt>
                <c:pt idx="6">
                  <c:v>-27.455925161098438</c:v>
                </c:pt>
                <c:pt idx="7">
                  <c:v>3.5847735206523086</c:v>
                </c:pt>
                <c:pt idx="8">
                  <c:v>42.373708504606405</c:v>
                </c:pt>
                <c:pt idx="9">
                  <c:v>-813.31543945571059</c:v>
                </c:pt>
                <c:pt idx="10">
                  <c:v>10.288583011044995</c:v>
                </c:pt>
                <c:pt idx="11">
                  <c:v>-13.801004686344493</c:v>
                </c:pt>
                <c:pt idx="12">
                  <c:v>5.34995774415437</c:v>
                </c:pt>
                <c:pt idx="13">
                  <c:v>-0.12029357116018204</c:v>
                </c:pt>
                <c:pt idx="14">
                  <c:v>19.999041519730021</c:v>
                </c:pt>
                <c:pt idx="15">
                  <c:v>50.171204302564696</c:v>
                </c:pt>
                <c:pt idx="16">
                  <c:v>84.431277723101289</c:v>
                </c:pt>
                <c:pt idx="17">
                  <c:v>-273.97566777605778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7B-4EBB-81AA-174D2E991B93}"/>
            </c:ext>
          </c:extLst>
        </c:ser>
        <c:ser>
          <c:idx val="4"/>
          <c:order val="4"/>
          <c:tx>
            <c:strRef>
              <c:f>工作表1!$M$45</c:f>
              <c:strCache>
                <c:ptCount val="1"/>
                <c:pt idx="0">
                  <c:v>6-311+G**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工作表1!$M$46:$M$63</c:f>
              <c:numCache>
                <c:formatCode>0.0_ </c:formatCode>
                <c:ptCount val="18"/>
                <c:pt idx="0">
                  <c:v>4.837407984550012</c:v>
                </c:pt>
                <c:pt idx="1">
                  <c:v>-493.1571432610499</c:v>
                </c:pt>
                <c:pt idx="2">
                  <c:v>12.868964825999702</c:v>
                </c:pt>
                <c:pt idx="3">
                  <c:v>-5.8448117358498592</c:v>
                </c:pt>
                <c:pt idx="4">
                  <c:v>9.3397258960998624</c:v>
                </c:pt>
                <c:pt idx="5">
                  <c:v>31.394488537847476</c:v>
                </c:pt>
                <c:pt idx="6">
                  <c:v>3.06638792269935</c:v>
                </c:pt>
                <c:pt idx="7">
                  <c:v>37.106017255904788</c:v>
                </c:pt>
                <c:pt idx="8">
                  <c:v>80.392124573499387</c:v>
                </c:pt>
                <c:pt idx="9">
                  <c:v>-151.82322523415141</c:v>
                </c:pt>
                <c:pt idx="10">
                  <c:v>13.485179155000006</c:v>
                </c:pt>
                <c:pt idx="11">
                  <c:v>-5.1672269777413122</c:v>
                </c:pt>
                <c:pt idx="12">
                  <c:v>8.8906800979001872</c:v>
                </c:pt>
                <c:pt idx="13">
                  <c:v>3.6596354039987831</c:v>
                </c:pt>
                <c:pt idx="14">
                  <c:v>21.001299693160654</c:v>
                </c:pt>
                <c:pt idx="15">
                  <c:v>50.533277284042292</c:v>
                </c:pt>
                <c:pt idx="16">
                  <c:v>85.871725780352818</c:v>
                </c:pt>
                <c:pt idx="17">
                  <c:v>-68.031191438666369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7B-4EBB-81AA-174D2E991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305152"/>
        <c:axId val="745860272"/>
      </c:barChart>
      <c:catAx>
        <c:axId val="743305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原子序</a:t>
                </a:r>
                <a:endParaRPr lang="en-US" altLang="zh-TW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745860272"/>
        <c:crosses val="autoZero"/>
        <c:auto val="1"/>
        <c:lblAlgn val="ctr"/>
        <c:lblOffset val="100"/>
        <c:noMultiLvlLbl val="0"/>
      </c:catAx>
      <c:valAx>
        <c:axId val="74586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能量</a:t>
                </a:r>
                <a:r>
                  <a:rPr lang="en-US" altLang="zh-TW"/>
                  <a:t>(kcal/mol)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743305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M062X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工作表1!$P$45</c:f>
              <c:strCache>
                <c:ptCount val="1"/>
                <c:pt idx="0">
                  <c:v>exp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工作表1!$P$46:$P$63</c:f>
              <c:numCache>
                <c:formatCode>0.0_ </c:formatCode>
                <c:ptCount val="18"/>
                <c:pt idx="0">
                  <c:v>17.3992</c:v>
                </c:pt>
                <c:pt idx="1">
                  <c:v>-5.0190000000000001</c:v>
                </c:pt>
                <c:pt idx="2">
                  <c:v>14.292199999999999</c:v>
                </c:pt>
                <c:pt idx="3">
                  <c:v>0</c:v>
                </c:pt>
                <c:pt idx="4">
                  <c:v>5.4969999999999999</c:v>
                </c:pt>
                <c:pt idx="5">
                  <c:v>29.2775</c:v>
                </c:pt>
                <c:pt idx="6">
                  <c:v>-1.673</c:v>
                </c:pt>
                <c:pt idx="7">
                  <c:v>33.698999999999998</c:v>
                </c:pt>
                <c:pt idx="8">
                  <c:v>76.957999999999998</c:v>
                </c:pt>
                <c:pt idx="9">
                  <c:v>-6.931</c:v>
                </c:pt>
                <c:pt idx="10">
                  <c:v>12.643099999999999</c:v>
                </c:pt>
                <c:pt idx="11">
                  <c:v>0</c:v>
                </c:pt>
                <c:pt idx="12">
                  <c:v>10.516</c:v>
                </c:pt>
                <c:pt idx="13">
                  <c:v>31.930399999999999</c:v>
                </c:pt>
                <c:pt idx="14">
                  <c:v>17.136299999999999</c:v>
                </c:pt>
                <c:pt idx="15">
                  <c:v>47.895600000000002</c:v>
                </c:pt>
                <c:pt idx="16">
                  <c:v>83.339299999999994</c:v>
                </c:pt>
                <c:pt idx="17">
                  <c:v>-8.3650000000000002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44-4FC7-B838-88D4E00BF2A0}"/>
            </c:ext>
          </c:extLst>
        </c:ser>
        <c:ser>
          <c:idx val="1"/>
          <c:order val="1"/>
          <c:tx>
            <c:strRef>
              <c:f>工作表1!$Q$45</c:f>
              <c:strCache>
                <c:ptCount val="1"/>
                <c:pt idx="0">
                  <c:v>6-31G**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工作表1!$Q$46:$Q$63</c:f>
              <c:numCache>
                <c:formatCode>0.0_ </c:formatCode>
                <c:ptCount val="18"/>
                <c:pt idx="0">
                  <c:v>-29.838892487349977</c:v>
                </c:pt>
                <c:pt idx="1">
                  <c:v>-827.88300974724996</c:v>
                </c:pt>
                <c:pt idx="2">
                  <c:v>2.1937732120001039</c:v>
                </c:pt>
                <c:pt idx="3">
                  <c:v>-40.550793407100734</c:v>
                </c:pt>
                <c:pt idx="4">
                  <c:v>-28.772502843049271</c:v>
                </c:pt>
                <c:pt idx="5">
                  <c:v>-0.99962263349983282</c:v>
                </c:pt>
                <c:pt idx="6">
                  <c:v>-39.935959599000959</c:v>
                </c:pt>
                <c:pt idx="7">
                  <c:v>-5.2689462676984524</c:v>
                </c:pt>
                <c:pt idx="8">
                  <c:v>25.662001002494925</c:v>
                </c:pt>
                <c:pt idx="9">
                  <c:v>-1011.0856005403017</c:v>
                </c:pt>
                <c:pt idx="10">
                  <c:v>9.3148765198992862</c:v>
                </c:pt>
                <c:pt idx="11">
                  <c:v>-22.802314709107858</c:v>
                </c:pt>
                <c:pt idx="12">
                  <c:v>-2.0203295861963704</c:v>
                </c:pt>
                <c:pt idx="13">
                  <c:v>-7.1507845072449161</c:v>
                </c:pt>
                <c:pt idx="14">
                  <c:v>5.5579143924501091</c:v>
                </c:pt>
                <c:pt idx="15">
                  <c:v>38.056443144618257</c:v>
                </c:pt>
                <c:pt idx="16">
                  <c:v>74.112009497473181</c:v>
                </c:pt>
                <c:pt idx="17">
                  <c:v>-330.49450717675489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44-4FC7-B838-88D4E00BF2A0}"/>
            </c:ext>
          </c:extLst>
        </c:ser>
        <c:ser>
          <c:idx val="2"/>
          <c:order val="2"/>
          <c:tx>
            <c:strRef>
              <c:f>工作表1!$R$45</c:f>
              <c:strCache>
                <c:ptCount val="1"/>
                <c:pt idx="0">
                  <c:v>6-31+G**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工作表1!$R$46:$R$63</c:f>
              <c:numCache>
                <c:formatCode>0.0_ </c:formatCode>
                <c:ptCount val="18"/>
                <c:pt idx="0">
                  <c:v>-29.838892487349977</c:v>
                </c:pt>
                <c:pt idx="1">
                  <c:v>-827.88300974724996</c:v>
                </c:pt>
                <c:pt idx="2">
                  <c:v>11.446840046149948</c:v>
                </c:pt>
                <c:pt idx="3">
                  <c:v>-10.633336730349823</c:v>
                </c:pt>
                <c:pt idx="4">
                  <c:v>4.1748207035000124</c:v>
                </c:pt>
                <c:pt idx="5">
                  <c:v>27.462702263701839</c:v>
                </c:pt>
                <c:pt idx="6">
                  <c:v>-5.8175150726018954</c:v>
                </c:pt>
                <c:pt idx="7">
                  <c:v>30.117318452500147</c:v>
                </c:pt>
                <c:pt idx="8">
                  <c:v>73.452057756346818</c:v>
                </c:pt>
                <c:pt idx="9">
                  <c:v>-162.85308521755468</c:v>
                </c:pt>
                <c:pt idx="10">
                  <c:v>13.017433573700281</c:v>
                </c:pt>
                <c:pt idx="11">
                  <c:v>-9.6459505320980785</c:v>
                </c:pt>
                <c:pt idx="12">
                  <c:v>5.6234263842487877</c:v>
                </c:pt>
                <c:pt idx="13">
                  <c:v>5.5939961887160203</c:v>
                </c:pt>
                <c:pt idx="14">
                  <c:v>18.307024903935844</c:v>
                </c:pt>
                <c:pt idx="15">
                  <c:v>48.591888392949933</c:v>
                </c:pt>
                <c:pt idx="16">
                  <c:v>84.586209818638224</c:v>
                </c:pt>
                <c:pt idx="17">
                  <c:v>-60.950750746422138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44-4FC7-B838-88D4E00BF2A0}"/>
            </c:ext>
          </c:extLst>
        </c:ser>
        <c:ser>
          <c:idx val="3"/>
          <c:order val="3"/>
          <c:tx>
            <c:strRef>
              <c:f>工作表1!$S$45</c:f>
              <c:strCache>
                <c:ptCount val="1"/>
                <c:pt idx="0">
                  <c:v>6-311G**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工作表1!$S$46:$S$63</c:f>
              <c:numCache>
                <c:formatCode>0.0_ </c:formatCode>
                <c:ptCount val="18"/>
                <c:pt idx="0">
                  <c:v>-0.12995721745000979</c:v>
                </c:pt>
                <c:pt idx="1">
                  <c:v>-482.71224763355019</c:v>
                </c:pt>
                <c:pt idx="2">
                  <c:v>8.8109236404500173</c:v>
                </c:pt>
                <c:pt idx="3">
                  <c:v>-23.002992247199902</c:v>
                </c:pt>
                <c:pt idx="4">
                  <c:v>-9.1881823518490222</c:v>
                </c:pt>
                <c:pt idx="5">
                  <c:v>13.470432681751568</c:v>
                </c:pt>
                <c:pt idx="6">
                  <c:v>-32.779778510050946</c:v>
                </c:pt>
                <c:pt idx="7">
                  <c:v>2.5180701215988397</c:v>
                </c:pt>
                <c:pt idx="8">
                  <c:v>42.493939324802483</c:v>
                </c:pt>
                <c:pt idx="9">
                  <c:v>-818.87078105919397</c:v>
                </c:pt>
                <c:pt idx="10">
                  <c:v>9.8525266594866014</c:v>
                </c:pt>
                <c:pt idx="11">
                  <c:v>-18.541901709806361</c:v>
                </c:pt>
                <c:pt idx="12">
                  <c:v>2.8618198256941643</c:v>
                </c:pt>
                <c:pt idx="13">
                  <c:v>-1.0257270286927807</c:v>
                </c:pt>
                <c:pt idx="14">
                  <c:v>18.095554202434712</c:v>
                </c:pt>
                <c:pt idx="15">
                  <c:v>48.679614221049604</c:v>
                </c:pt>
                <c:pt idx="16">
                  <c:v>84.365953984123593</c:v>
                </c:pt>
                <c:pt idx="17">
                  <c:v>-271.64679176865928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44-4FC7-B838-88D4E00BF2A0}"/>
            </c:ext>
          </c:extLst>
        </c:ser>
        <c:ser>
          <c:idx val="4"/>
          <c:order val="4"/>
          <c:tx>
            <c:strRef>
              <c:f>工作表1!$T$45</c:f>
              <c:strCache>
                <c:ptCount val="1"/>
                <c:pt idx="0">
                  <c:v>6-311+G**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工作表1!$T$46:$T$63</c:f>
              <c:numCache>
                <c:formatCode>0.0_ </c:formatCode>
                <c:ptCount val="18"/>
                <c:pt idx="0">
                  <c:v>-0.12995721745000979</c:v>
                </c:pt>
                <c:pt idx="1">
                  <c:v>-482.71224763355019</c:v>
                </c:pt>
                <c:pt idx="2">
                  <c:v>8.7662449640501272</c:v>
                </c:pt>
                <c:pt idx="3">
                  <c:v>-23.091973094299746</c:v>
                </c:pt>
                <c:pt idx="4">
                  <c:v>-9.5571579378493219</c:v>
                </c:pt>
                <c:pt idx="5">
                  <c:v>12.8591129268505</c:v>
                </c:pt>
                <c:pt idx="6">
                  <c:v>-33.703284241203008</c:v>
                </c:pt>
                <c:pt idx="7">
                  <c:v>0.41152073010256779</c:v>
                </c:pt>
                <c:pt idx="8">
                  <c:v>39.458424869502764</c:v>
                </c:pt>
                <c:pt idx="9">
                  <c:v>-823.09517501319363</c:v>
                </c:pt>
                <c:pt idx="10">
                  <c:v>9.7281542765867179</c:v>
                </c:pt>
                <c:pt idx="11">
                  <c:v>-18.638663674704613</c:v>
                </c:pt>
                <c:pt idx="12">
                  <c:v>2.6687979035035223</c:v>
                </c:pt>
                <c:pt idx="13">
                  <c:v>-1.211093334974215</c:v>
                </c:pt>
                <c:pt idx="14">
                  <c:v>17.137347195928406</c:v>
                </c:pt>
                <c:pt idx="15">
                  <c:v>47.907275528466265</c:v>
                </c:pt>
                <c:pt idx="16">
                  <c:v>83.725204033671929</c:v>
                </c:pt>
                <c:pt idx="17">
                  <c:v>-271.92879453794643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F44-4FC7-B838-88D4E00BF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9843648"/>
        <c:axId val="993333264"/>
      </c:barChart>
      <c:catAx>
        <c:axId val="969843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原子序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993333264"/>
        <c:crosses val="autoZero"/>
        <c:auto val="1"/>
        <c:lblAlgn val="ctr"/>
        <c:lblOffset val="100"/>
        <c:noMultiLvlLbl val="0"/>
      </c:catAx>
      <c:valAx>
        <c:axId val="99333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能量</a:t>
                </a:r>
                <a:r>
                  <a:rPr lang="en-US" altLang="zh-TW"/>
                  <a:t>(kcal/mol)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969843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67</xdr:row>
      <xdr:rowOff>0</xdr:rowOff>
    </xdr:from>
    <xdr:to>
      <xdr:col>6</xdr:col>
      <xdr:colOff>330200</xdr:colOff>
      <xdr:row>80</xdr:row>
      <xdr:rowOff>101600</xdr:rowOff>
    </xdr:to>
    <xdr:graphicFrame macro="">
      <xdr:nvGraphicFramePr>
        <xdr:cNvPr id="30" name="圖表 29">
          <a:extLst>
            <a:ext uri="{FF2B5EF4-FFF2-40B4-BE49-F238E27FC236}">
              <a16:creationId xmlns:a16="http://schemas.microsoft.com/office/drawing/2014/main" id="{9F5F5786-1196-4CEC-A539-33E7852F1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81</xdr:row>
      <xdr:rowOff>0</xdr:rowOff>
    </xdr:from>
    <xdr:to>
      <xdr:col>6</xdr:col>
      <xdr:colOff>330200</xdr:colOff>
      <xdr:row>94</xdr:row>
      <xdr:rowOff>101600</xdr:rowOff>
    </xdr:to>
    <xdr:graphicFrame macro="">
      <xdr:nvGraphicFramePr>
        <xdr:cNvPr id="34" name="圖表 33">
          <a:extLst>
            <a:ext uri="{FF2B5EF4-FFF2-40B4-BE49-F238E27FC236}">
              <a16:creationId xmlns:a16="http://schemas.microsoft.com/office/drawing/2014/main" id="{46458B16-FAE9-4971-86FA-4603486F64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67</xdr:row>
      <xdr:rowOff>0</xdr:rowOff>
    </xdr:from>
    <xdr:to>
      <xdr:col>13</xdr:col>
      <xdr:colOff>330201</xdr:colOff>
      <xdr:row>80</xdr:row>
      <xdr:rowOff>101600</xdr:rowOff>
    </xdr:to>
    <xdr:graphicFrame macro="">
      <xdr:nvGraphicFramePr>
        <xdr:cNvPr id="39" name="圖表 38">
          <a:extLst>
            <a:ext uri="{FF2B5EF4-FFF2-40B4-BE49-F238E27FC236}">
              <a16:creationId xmlns:a16="http://schemas.microsoft.com/office/drawing/2014/main" id="{5C235391-EE1F-4D0F-AA02-543878AC34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81</xdr:row>
      <xdr:rowOff>0</xdr:rowOff>
    </xdr:from>
    <xdr:to>
      <xdr:col>13</xdr:col>
      <xdr:colOff>330201</xdr:colOff>
      <xdr:row>94</xdr:row>
      <xdr:rowOff>101600</xdr:rowOff>
    </xdr:to>
    <xdr:graphicFrame macro="">
      <xdr:nvGraphicFramePr>
        <xdr:cNvPr id="40" name="圖表 39">
          <a:extLst>
            <a:ext uri="{FF2B5EF4-FFF2-40B4-BE49-F238E27FC236}">
              <a16:creationId xmlns:a16="http://schemas.microsoft.com/office/drawing/2014/main" id="{28799B6B-2484-4B36-A5F8-05525BD81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0</xdr:colOff>
      <xdr:row>65</xdr:row>
      <xdr:rowOff>0</xdr:rowOff>
    </xdr:from>
    <xdr:to>
      <xdr:col>32</xdr:col>
      <xdr:colOff>108857</xdr:colOff>
      <xdr:row>78</xdr:row>
      <xdr:rowOff>54429</xdr:rowOff>
    </xdr:to>
    <xdr:graphicFrame macro="">
      <xdr:nvGraphicFramePr>
        <xdr:cNvPr id="41" name="圖表 40">
          <a:extLst>
            <a:ext uri="{FF2B5EF4-FFF2-40B4-BE49-F238E27FC236}">
              <a16:creationId xmlns:a16="http://schemas.microsoft.com/office/drawing/2014/main" id="{7DC64DFC-3F9C-40A7-AC18-BE87A05A19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0</xdr:colOff>
      <xdr:row>79</xdr:row>
      <xdr:rowOff>0</xdr:rowOff>
    </xdr:from>
    <xdr:to>
      <xdr:col>32</xdr:col>
      <xdr:colOff>104775</xdr:colOff>
      <xdr:row>92</xdr:row>
      <xdr:rowOff>19050</xdr:rowOff>
    </xdr:to>
    <xdr:graphicFrame macro="">
      <xdr:nvGraphicFramePr>
        <xdr:cNvPr id="42" name="圖表 41">
          <a:extLst>
            <a:ext uri="{FF2B5EF4-FFF2-40B4-BE49-F238E27FC236}">
              <a16:creationId xmlns:a16="http://schemas.microsoft.com/office/drawing/2014/main" id="{5BC8BBA2-FC1A-46B8-A543-DC8AC74F1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0</xdr:colOff>
      <xdr:row>67</xdr:row>
      <xdr:rowOff>0</xdr:rowOff>
    </xdr:from>
    <xdr:to>
      <xdr:col>20</xdr:col>
      <xdr:colOff>10886</xdr:colOff>
      <xdr:row>80</xdr:row>
      <xdr:rowOff>54428</xdr:rowOff>
    </xdr:to>
    <xdr:graphicFrame macro="">
      <xdr:nvGraphicFramePr>
        <xdr:cNvPr id="44" name="圖表 43">
          <a:extLst>
            <a:ext uri="{FF2B5EF4-FFF2-40B4-BE49-F238E27FC236}">
              <a16:creationId xmlns:a16="http://schemas.microsoft.com/office/drawing/2014/main" id="{2F138996-47B5-4F16-9896-13CCC6A654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0</xdr:colOff>
      <xdr:row>81</xdr:row>
      <xdr:rowOff>0</xdr:rowOff>
    </xdr:from>
    <xdr:to>
      <xdr:col>20</xdr:col>
      <xdr:colOff>10886</xdr:colOff>
      <xdr:row>94</xdr:row>
      <xdr:rowOff>54428</xdr:rowOff>
    </xdr:to>
    <xdr:graphicFrame macro="">
      <xdr:nvGraphicFramePr>
        <xdr:cNvPr id="45" name="圖表 44">
          <a:extLst>
            <a:ext uri="{FF2B5EF4-FFF2-40B4-BE49-F238E27FC236}">
              <a16:creationId xmlns:a16="http://schemas.microsoft.com/office/drawing/2014/main" id="{ECD42B7E-42D6-4EAF-99C6-EE0B59D80E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0</xdr:colOff>
      <xdr:row>95</xdr:row>
      <xdr:rowOff>0</xdr:rowOff>
    </xdr:from>
    <xdr:to>
      <xdr:col>20</xdr:col>
      <xdr:colOff>10886</xdr:colOff>
      <xdr:row>108</xdr:row>
      <xdr:rowOff>54428</xdr:rowOff>
    </xdr:to>
    <xdr:graphicFrame macro="">
      <xdr:nvGraphicFramePr>
        <xdr:cNvPr id="46" name="圖表 45">
          <a:extLst>
            <a:ext uri="{FF2B5EF4-FFF2-40B4-BE49-F238E27FC236}">
              <a16:creationId xmlns:a16="http://schemas.microsoft.com/office/drawing/2014/main" id="{21460E62-6038-4EDB-BCB6-2D2912009E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26</xdr:col>
      <xdr:colOff>0</xdr:colOff>
      <xdr:row>93</xdr:row>
      <xdr:rowOff>0</xdr:rowOff>
    </xdr:from>
    <xdr:to>
      <xdr:col>32</xdr:col>
      <xdr:colOff>85725</xdr:colOff>
      <xdr:row>106</xdr:row>
      <xdr:rowOff>19050</xdr:rowOff>
    </xdr:to>
    <xdr:graphicFrame macro="">
      <xdr:nvGraphicFramePr>
        <xdr:cNvPr id="47" name="圖表 46">
          <a:extLst>
            <a:ext uri="{FF2B5EF4-FFF2-40B4-BE49-F238E27FC236}">
              <a16:creationId xmlns:a16="http://schemas.microsoft.com/office/drawing/2014/main" id="{D9F22A68-7A80-42CC-8887-2A94CE3DF0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28</xdr:col>
      <xdr:colOff>0</xdr:colOff>
      <xdr:row>15</xdr:row>
      <xdr:rowOff>0</xdr:rowOff>
    </xdr:from>
    <xdr:to>
      <xdr:col>34</xdr:col>
      <xdr:colOff>76200</xdr:colOff>
      <xdr:row>28</xdr:row>
      <xdr:rowOff>101600</xdr:rowOff>
    </xdr:to>
    <xdr:graphicFrame macro="">
      <xdr:nvGraphicFramePr>
        <xdr:cNvPr id="17" name="圖表 16">
          <a:extLst>
            <a:ext uri="{FF2B5EF4-FFF2-40B4-BE49-F238E27FC236}">
              <a16:creationId xmlns:a16="http://schemas.microsoft.com/office/drawing/2014/main" id="{F3F7B330-AC4A-4517-B5A5-F356ED473A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28</xdr:col>
      <xdr:colOff>16934</xdr:colOff>
      <xdr:row>29</xdr:row>
      <xdr:rowOff>16934</xdr:rowOff>
    </xdr:from>
    <xdr:to>
      <xdr:col>34</xdr:col>
      <xdr:colOff>93134</xdr:colOff>
      <xdr:row>42</xdr:row>
      <xdr:rowOff>118534</xdr:rowOff>
    </xdr:to>
    <xdr:graphicFrame macro="">
      <xdr:nvGraphicFramePr>
        <xdr:cNvPr id="19" name="圖表 18">
          <a:extLst>
            <a:ext uri="{FF2B5EF4-FFF2-40B4-BE49-F238E27FC236}">
              <a16:creationId xmlns:a16="http://schemas.microsoft.com/office/drawing/2014/main" id="{CEE1C2A8-EC95-45CA-BA79-F86F6F2EF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34</xdr:col>
      <xdr:colOff>660400</xdr:colOff>
      <xdr:row>15</xdr:row>
      <xdr:rowOff>8467</xdr:rowOff>
    </xdr:from>
    <xdr:to>
      <xdr:col>41</xdr:col>
      <xdr:colOff>347134</xdr:colOff>
      <xdr:row>28</xdr:row>
      <xdr:rowOff>110067</xdr:rowOff>
    </xdr:to>
    <xdr:graphicFrame macro="">
      <xdr:nvGraphicFramePr>
        <xdr:cNvPr id="20" name="圖表 19">
          <a:extLst>
            <a:ext uri="{FF2B5EF4-FFF2-40B4-BE49-F238E27FC236}">
              <a16:creationId xmlns:a16="http://schemas.microsoft.com/office/drawing/2014/main" id="{F7903061-3C8A-4E2A-B30B-60AD80119F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35</xdr:col>
      <xdr:colOff>0</xdr:colOff>
      <xdr:row>29</xdr:row>
      <xdr:rowOff>0</xdr:rowOff>
    </xdr:from>
    <xdr:to>
      <xdr:col>41</xdr:col>
      <xdr:colOff>372534</xdr:colOff>
      <xdr:row>42</xdr:row>
      <xdr:rowOff>101600</xdr:rowOff>
    </xdr:to>
    <xdr:graphicFrame macro="">
      <xdr:nvGraphicFramePr>
        <xdr:cNvPr id="21" name="圖表 20">
          <a:extLst>
            <a:ext uri="{FF2B5EF4-FFF2-40B4-BE49-F238E27FC236}">
              <a16:creationId xmlns:a16="http://schemas.microsoft.com/office/drawing/2014/main" id="{E040F7AA-4770-468E-9212-C0756538E5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31"/>
  <sheetViews>
    <sheetView tabSelected="1" topLeftCell="A57" zoomScale="90" zoomScaleNormal="90" workbookViewId="0">
      <selection activeCell="J65" sqref="J65"/>
    </sheetView>
  </sheetViews>
  <sheetFormatPr defaultRowHeight="16.2" x14ac:dyDescent="0.3"/>
  <cols>
    <col min="2" max="3" width="9.77734375" customWidth="1"/>
    <col min="4" max="5" width="10.77734375" customWidth="1"/>
    <col min="6" max="6" width="11.77734375" customWidth="1"/>
    <col min="9" max="10" width="9.77734375" customWidth="1"/>
    <col min="11" max="12" width="10.77734375" customWidth="1"/>
    <col min="13" max="13" width="11.77734375" customWidth="1"/>
    <col min="16" max="16" width="10.77734375" customWidth="1"/>
    <col min="17" max="17" width="12.77734375" customWidth="1"/>
    <col min="18" max="18" width="10.77734375" customWidth="1"/>
    <col min="19" max="20" width="11.5546875" customWidth="1"/>
    <col min="21" max="22" width="10.21875" bestFit="1" customWidth="1"/>
    <col min="23" max="23" width="8.88671875" customWidth="1"/>
    <col min="24" max="24" width="11.88671875" customWidth="1"/>
    <col min="25" max="25" width="13.21875" customWidth="1"/>
    <col min="26" max="26" width="9.88671875" customWidth="1"/>
    <col min="27" max="27" width="11" customWidth="1"/>
    <col min="28" max="28" width="11.109375" customWidth="1"/>
    <col min="29" max="29" width="11.88671875" customWidth="1"/>
    <col min="30" max="30" width="10" customWidth="1"/>
    <col min="31" max="31" width="10.88671875" customWidth="1"/>
    <col min="32" max="32" width="10.6640625" customWidth="1"/>
    <col min="33" max="33" width="11.44140625" customWidth="1"/>
    <col min="34" max="34" width="10.77734375" customWidth="1"/>
    <col min="35" max="35" width="10" customWidth="1"/>
    <col min="36" max="36" width="12" customWidth="1"/>
    <col min="37" max="37" width="10.88671875" customWidth="1"/>
    <col min="38" max="38" width="10.6640625" customWidth="1"/>
    <col min="39" max="39" width="10" bestFit="1" customWidth="1"/>
  </cols>
  <sheetData>
    <row r="1" spans="1:27" x14ac:dyDescent="0.3">
      <c r="A1" t="s">
        <v>23</v>
      </c>
      <c r="G1" t="s">
        <v>24</v>
      </c>
      <c r="N1" t="s">
        <v>26</v>
      </c>
    </row>
    <row r="2" spans="1:27" x14ac:dyDescent="0.3">
      <c r="B2" t="s">
        <v>0</v>
      </c>
      <c r="C2" t="s">
        <v>20</v>
      </c>
      <c r="D2" s="3" t="s">
        <v>19</v>
      </c>
      <c r="E2" s="3" t="s">
        <v>21</v>
      </c>
      <c r="H2" t="s">
        <v>0</v>
      </c>
      <c r="I2" t="s">
        <v>20</v>
      </c>
      <c r="J2" s="3" t="s">
        <v>19</v>
      </c>
      <c r="K2" s="3" t="s">
        <v>21</v>
      </c>
      <c r="N2" t="s">
        <v>25</v>
      </c>
      <c r="O2" s="11" t="s">
        <v>20</v>
      </c>
      <c r="P2" s="3" t="s">
        <v>19</v>
      </c>
      <c r="Q2" s="3" t="s">
        <v>21</v>
      </c>
    </row>
    <row r="3" spans="1:27" x14ac:dyDescent="0.3">
      <c r="A3" t="s">
        <v>1</v>
      </c>
      <c r="B3">
        <v>-0.435388</v>
      </c>
      <c r="C3">
        <v>-0.435388</v>
      </c>
      <c r="D3" s="3">
        <v>-0.4829135</v>
      </c>
      <c r="E3" s="3">
        <v>-0.4829135</v>
      </c>
      <c r="G3" t="s">
        <v>1</v>
      </c>
      <c r="H3">
        <v>-0.46181670000000002</v>
      </c>
      <c r="I3">
        <v>-0.46181670000000002</v>
      </c>
      <c r="J3" s="3">
        <v>-0.50986480000000001</v>
      </c>
      <c r="K3" s="3">
        <v>-0.50986480000000001</v>
      </c>
      <c r="M3" t="s">
        <v>1</v>
      </c>
      <c r="N3">
        <v>-0.44911440000000002</v>
      </c>
      <c r="O3" s="11">
        <v>-0.44911440000000002</v>
      </c>
      <c r="P3" s="3">
        <v>-0.49792700000000001</v>
      </c>
      <c r="Q3" s="3">
        <v>-0.49792700000000001</v>
      </c>
    </row>
    <row r="4" spans="1:27" x14ac:dyDescent="0.3">
      <c r="A4" t="s">
        <v>2</v>
      </c>
      <c r="B4">
        <v>-1.5091106000000001</v>
      </c>
      <c r="C4">
        <v>-1.5091106000000001</v>
      </c>
      <c r="D4" s="3">
        <v>-2.0643622000000001</v>
      </c>
      <c r="E4" s="3">
        <v>-2.0643622000000001</v>
      </c>
      <c r="G4" t="s">
        <v>2</v>
      </c>
      <c r="H4">
        <v>-1.5845587999999999</v>
      </c>
      <c r="I4">
        <v>-1.5845587999999999</v>
      </c>
      <c r="J4" s="3">
        <v>-2.127132</v>
      </c>
      <c r="K4" s="3">
        <v>-2.127132</v>
      </c>
      <c r="M4" t="s">
        <v>2</v>
      </c>
      <c r="N4" s="2">
        <v>-1.5798368</v>
      </c>
      <c r="O4" s="11">
        <v>-1.5798368</v>
      </c>
      <c r="P4" s="3">
        <v>-2.1325151999999998</v>
      </c>
      <c r="Q4" s="3">
        <v>-2.1325151999999998</v>
      </c>
    </row>
    <row r="5" spans="1:27" x14ac:dyDescent="0.3">
      <c r="A5" t="s">
        <v>3</v>
      </c>
      <c r="B5">
        <v>-7.4243854999999996</v>
      </c>
      <c r="C5">
        <v>-7.4406742000000001</v>
      </c>
      <c r="D5" s="3">
        <v>-7.4377019999999998</v>
      </c>
      <c r="E5" s="3">
        <v>-7.4425059999999998</v>
      </c>
      <c r="G5" t="s">
        <v>3</v>
      </c>
      <c r="H5">
        <v>-7.4968212000000003</v>
      </c>
      <c r="I5">
        <v>-7.5113304999999997</v>
      </c>
      <c r="J5" s="3">
        <v>-7.5068907999999999</v>
      </c>
      <c r="K5" s="3">
        <v>-7.5118410999999998</v>
      </c>
      <c r="M5" t="s">
        <v>3</v>
      </c>
      <c r="N5">
        <v>-7.4832754000000001</v>
      </c>
      <c r="O5" s="11">
        <v>-7.4984627000000001</v>
      </c>
      <c r="P5" s="3">
        <v>-7.4937977</v>
      </c>
      <c r="Q5" s="3">
        <v>-7.4937977</v>
      </c>
    </row>
    <row r="6" spans="1:27" ht="14.25" customHeight="1" x14ac:dyDescent="0.3">
      <c r="A6" t="s">
        <v>4</v>
      </c>
      <c r="B6">
        <v>-14.494336000000001</v>
      </c>
      <c r="C6">
        <v>-14.571275399999999</v>
      </c>
      <c r="D6" s="3">
        <v>-14.5575663</v>
      </c>
      <c r="E6" s="3">
        <v>-14.5759554</v>
      </c>
      <c r="G6" t="s">
        <v>4</v>
      </c>
      <c r="H6">
        <v>-14.613777600000001</v>
      </c>
      <c r="I6">
        <v>-14.66222</v>
      </c>
      <c r="J6" s="3">
        <v>-14.64414</v>
      </c>
      <c r="K6" s="3">
        <v>-14.662000000000001</v>
      </c>
      <c r="M6" t="s">
        <v>4</v>
      </c>
      <c r="N6">
        <v>-14.595846999999999</v>
      </c>
      <c r="O6" s="11">
        <v>-14.645960000000001</v>
      </c>
      <c r="P6" s="3">
        <v>-14.62687</v>
      </c>
      <c r="Q6" s="3">
        <v>-14.62687</v>
      </c>
    </row>
    <row r="7" spans="1:27" x14ac:dyDescent="0.3">
      <c r="A7" t="s">
        <v>5</v>
      </c>
      <c r="B7">
        <v>-24.5057513</v>
      </c>
      <c r="C7">
        <v>-24.561148800000002</v>
      </c>
      <c r="D7" s="3">
        <v>-24.548144799999999</v>
      </c>
      <c r="E7" s="3">
        <v>-24.570326699999999</v>
      </c>
      <c r="G7" t="s">
        <v>5</v>
      </c>
      <c r="H7">
        <v>-24.614574099999999</v>
      </c>
      <c r="I7">
        <v>-24.674813499999999</v>
      </c>
      <c r="J7" s="3">
        <v>-24.6516533</v>
      </c>
      <c r="K7" s="3">
        <v>-24.677350000000001</v>
      </c>
      <c r="M7" t="s">
        <v>5</v>
      </c>
      <c r="N7">
        <v>-24.5938689</v>
      </c>
      <c r="O7" s="11">
        <v>-24.651639299999999</v>
      </c>
      <c r="P7" s="3">
        <v>-24.633143</v>
      </c>
      <c r="Q7" s="3">
        <v>-24.633143</v>
      </c>
    </row>
    <row r="8" spans="1:27" x14ac:dyDescent="0.3">
      <c r="A8" t="s">
        <v>6</v>
      </c>
      <c r="B8">
        <v>-37.724370399999998</v>
      </c>
      <c r="C8">
        <v>-37.772809199999998</v>
      </c>
      <c r="D8" s="3">
        <v>-37.758663800000001</v>
      </c>
      <c r="E8" s="3">
        <v>-37.7845765</v>
      </c>
      <c r="G8" t="s">
        <v>6</v>
      </c>
      <c r="H8">
        <v>-37.844271800000001</v>
      </c>
      <c r="I8">
        <v>-37.901398800000003</v>
      </c>
      <c r="J8" s="3">
        <v>-37.876211300000001</v>
      </c>
      <c r="K8" s="3">
        <v>-37.907296899999999</v>
      </c>
      <c r="M8" t="s">
        <v>6</v>
      </c>
      <c r="N8">
        <v>-37.827354800000002</v>
      </c>
      <c r="O8" s="11">
        <v>-37.877308200000002</v>
      </c>
      <c r="P8" s="3">
        <v>-37.8609005</v>
      </c>
      <c r="Q8" s="3">
        <v>-37.8609005</v>
      </c>
    </row>
    <row r="9" spans="1:27" x14ac:dyDescent="0.3">
      <c r="A9" t="s">
        <v>7</v>
      </c>
      <c r="B9">
        <v>-54.370660999999998</v>
      </c>
      <c r="C9">
        <v>-54.4271593</v>
      </c>
      <c r="D9" s="3">
        <v>-54.397433999999997</v>
      </c>
      <c r="E9" s="3">
        <v>-54.443885100000003</v>
      </c>
      <c r="G9" t="s">
        <v>7</v>
      </c>
      <c r="H9">
        <v>-54.528641999999998</v>
      </c>
      <c r="I9">
        <v>-54.592835299999997</v>
      </c>
      <c r="J9" s="3">
        <v>-54.554789300000003</v>
      </c>
      <c r="K9" s="3">
        <v>-54.605609999999999</v>
      </c>
      <c r="M9" t="s">
        <v>7</v>
      </c>
      <c r="N9">
        <v>-54.504112200000002</v>
      </c>
      <c r="O9" s="11">
        <v>-54.560905099999999</v>
      </c>
      <c r="P9" s="3">
        <v>-54.530912299999997</v>
      </c>
      <c r="Q9" s="3">
        <v>-54.530912299999997</v>
      </c>
      <c r="R9" s="1" t="s">
        <v>1</v>
      </c>
      <c r="S9" s="9"/>
      <c r="T9" s="9" t="s">
        <v>28</v>
      </c>
      <c r="U9" s="9" t="s">
        <v>22</v>
      </c>
      <c r="V9" s="9" t="s">
        <v>27</v>
      </c>
      <c r="W9" s="11"/>
      <c r="X9" s="9" t="s">
        <v>2</v>
      </c>
      <c r="Y9" s="9" t="s">
        <v>28</v>
      </c>
      <c r="Z9" s="9" t="s">
        <v>22</v>
      </c>
      <c r="AA9" s="9" t="s">
        <v>27</v>
      </c>
    </row>
    <row r="10" spans="1:27" x14ac:dyDescent="0.3">
      <c r="A10" t="s">
        <v>8</v>
      </c>
      <c r="B10">
        <v>-74.857754499999999</v>
      </c>
      <c r="C10">
        <v>-74.925246999999999</v>
      </c>
      <c r="D10" s="3">
        <v>-74.902646399999995</v>
      </c>
      <c r="E10" s="3">
        <v>-74.958569900000001</v>
      </c>
      <c r="G10" t="s">
        <v>8</v>
      </c>
      <c r="H10">
        <v>-75.052728999999999</v>
      </c>
      <c r="I10">
        <v>-75.127217200000004</v>
      </c>
      <c r="J10" s="3">
        <v>-75.0910966</v>
      </c>
      <c r="K10" s="3">
        <v>-75.149010000000004</v>
      </c>
      <c r="M10" t="s">
        <v>8</v>
      </c>
      <c r="N10">
        <v>-75.023716100000001</v>
      </c>
      <c r="O10" s="11">
        <v>-75.085511800000006</v>
      </c>
      <c r="P10" s="3">
        <v>-75.061699300000001</v>
      </c>
      <c r="Q10" s="3">
        <v>-75.061699300000001</v>
      </c>
      <c r="R10" s="1"/>
      <c r="S10" s="9" t="s">
        <v>29</v>
      </c>
      <c r="T10" s="14">
        <v>-0.4988011</v>
      </c>
      <c r="U10" s="14">
        <v>-0.5016659</v>
      </c>
      <c r="V10" s="14">
        <v>-0.49830190000000002</v>
      </c>
      <c r="W10" s="11"/>
      <c r="X10" s="9" t="s">
        <v>29</v>
      </c>
      <c r="Y10" s="14">
        <v>-2.8812842999999999</v>
      </c>
      <c r="Z10" s="14">
        <v>-2.9090845999999999</v>
      </c>
      <c r="AA10" s="14">
        <v>-2.9007640000000001</v>
      </c>
    </row>
    <row r="11" spans="1:27" x14ac:dyDescent="0.3">
      <c r="A11" t="s">
        <v>9</v>
      </c>
      <c r="B11">
        <v>-99.526606599999994</v>
      </c>
      <c r="C11">
        <v>-99.623846700000001</v>
      </c>
      <c r="D11" s="3">
        <v>-99.613260699999998</v>
      </c>
      <c r="E11" s="3">
        <v>-99.6786867</v>
      </c>
      <c r="G11" t="s">
        <v>9</v>
      </c>
      <c r="H11">
        <v>-99.754088400000001</v>
      </c>
      <c r="I11">
        <v>-99.859697699999998</v>
      </c>
      <c r="J11" s="3">
        <v>-99.821335700000006</v>
      </c>
      <c r="K11" s="3">
        <v>-99.888693200000006</v>
      </c>
      <c r="M11" t="s">
        <v>9</v>
      </c>
      <c r="N11">
        <v>-99.723350199999999</v>
      </c>
      <c r="O11" s="11">
        <v>-99.811038400000001</v>
      </c>
      <c r="P11" s="3">
        <v>-99.788666300000003</v>
      </c>
      <c r="Q11" s="3">
        <v>-99.788666300000003</v>
      </c>
      <c r="R11" s="1"/>
      <c r="S11" s="9" t="s">
        <v>30</v>
      </c>
      <c r="T11" s="14">
        <v>-0.49981789999999998</v>
      </c>
      <c r="U11" s="14">
        <v>-0.50225699999999995</v>
      </c>
      <c r="V11" s="14">
        <v>-0.49819479999999999</v>
      </c>
      <c r="W11" s="11"/>
      <c r="X11" s="9" t="s">
        <v>30</v>
      </c>
      <c r="Y11" s="14">
        <v>-2.8846962</v>
      </c>
      <c r="Z11" s="14">
        <v>-2.9135439000000001</v>
      </c>
      <c r="AA11" s="14">
        <v>-2.9020326999999999</v>
      </c>
    </row>
    <row r="12" spans="1:27" x14ac:dyDescent="0.3">
      <c r="A12" t="s">
        <v>10</v>
      </c>
      <c r="B12">
        <v>-126.9229587</v>
      </c>
      <c r="C12">
        <v>-128.3668103</v>
      </c>
      <c r="D12" s="3">
        <v>-127.351609</v>
      </c>
      <c r="E12" s="3">
        <v>-128.47010739999999</v>
      </c>
      <c r="G12" t="s">
        <v>10</v>
      </c>
      <c r="H12">
        <v>-127.28624000000001</v>
      </c>
      <c r="I12">
        <v>-128.665031</v>
      </c>
      <c r="J12" s="3">
        <v>-127.65479999999999</v>
      </c>
      <c r="K12" s="3">
        <v>-128.7184551</v>
      </c>
      <c r="M12" t="s">
        <v>10</v>
      </c>
      <c r="N12">
        <v>-127.24725599999999</v>
      </c>
      <c r="O12" s="11">
        <v>-128.61541639999999</v>
      </c>
      <c r="P12" s="3">
        <v>-127.6101</v>
      </c>
      <c r="Q12" s="3">
        <v>-127.6101</v>
      </c>
      <c r="R12" s="1"/>
      <c r="S12" s="9" t="s">
        <v>41</v>
      </c>
      <c r="T12" s="14">
        <v>-0.49823289999999998</v>
      </c>
      <c r="U12" s="14">
        <v>-0.50027279999999996</v>
      </c>
      <c r="V12" s="14">
        <v>-0.49666569999999999</v>
      </c>
      <c r="W12" s="11"/>
      <c r="X12" s="9" t="s">
        <v>41</v>
      </c>
      <c r="Y12" s="15">
        <v>-2.8806375000000002</v>
      </c>
      <c r="Z12" s="15">
        <v>-2.9070490000000002</v>
      </c>
      <c r="AA12" s="15">
        <v>-2.8991522999999999</v>
      </c>
    </row>
    <row r="13" spans="1:27" x14ac:dyDescent="0.3">
      <c r="A13" t="s">
        <v>11</v>
      </c>
      <c r="B13">
        <v>-161.8436581</v>
      </c>
      <c r="C13">
        <v>-161.85078780000001</v>
      </c>
      <c r="D13" s="3">
        <v>-161.8502727</v>
      </c>
      <c r="E13" s="3">
        <v>-161.85570569999999</v>
      </c>
      <c r="G13" t="s">
        <v>11</v>
      </c>
      <c r="H13">
        <v>-162.2962191</v>
      </c>
      <c r="I13">
        <v>-162.30180949999999</v>
      </c>
      <c r="J13" s="3">
        <v>-162.30302449999999</v>
      </c>
      <c r="K13" s="3">
        <v>-162.30826830000001</v>
      </c>
      <c r="M13" t="s">
        <v>11</v>
      </c>
      <c r="N13">
        <v>-162.2494097</v>
      </c>
      <c r="O13" s="11">
        <v>-162.25534049999999</v>
      </c>
      <c r="P13" s="3">
        <v>-162.25501969999999</v>
      </c>
      <c r="Q13" s="3">
        <v>-162.25501969999999</v>
      </c>
      <c r="R13" s="1"/>
      <c r="S13" s="9" t="s">
        <v>42</v>
      </c>
      <c r="T13" s="15">
        <v>-0.49980980000000003</v>
      </c>
      <c r="U13" s="15">
        <v>-0.50215589999999999</v>
      </c>
      <c r="V13" s="15">
        <v>-0.49813410000000002</v>
      </c>
      <c r="W13" s="11"/>
      <c r="X13" s="9" t="s">
        <v>42</v>
      </c>
      <c r="Y13" s="15">
        <v>-2.8845779</v>
      </c>
      <c r="Z13" s="15">
        <v>-2.9130278999999999</v>
      </c>
      <c r="AA13" s="15">
        <v>-2.9017661000000001</v>
      </c>
    </row>
    <row r="14" spans="1:27" x14ac:dyDescent="0.3">
      <c r="A14" t="s">
        <v>12</v>
      </c>
      <c r="B14">
        <v>-199.58086249999999</v>
      </c>
      <c r="C14">
        <v>-199.59986939999999</v>
      </c>
      <c r="D14" s="3">
        <v>-199.59794120000001</v>
      </c>
      <c r="E14" s="3">
        <v>-199.61124520000001</v>
      </c>
      <c r="G14" t="s">
        <v>12</v>
      </c>
      <c r="H14">
        <v>-200.05169799999999</v>
      </c>
      <c r="I14">
        <v>-200.07089999999999</v>
      </c>
      <c r="J14" s="3">
        <v>-200.0711</v>
      </c>
      <c r="K14" s="3">
        <v>-200.08502960000001</v>
      </c>
      <c r="M14" t="s">
        <v>12</v>
      </c>
      <c r="N14">
        <v>-200.000946</v>
      </c>
      <c r="O14" s="11">
        <v>-200.02209999999999</v>
      </c>
      <c r="P14" s="3">
        <v>-200.02119999999999</v>
      </c>
      <c r="Q14" s="3">
        <v>-200.02119999999999</v>
      </c>
      <c r="S14" s="11"/>
      <c r="T14" s="11"/>
      <c r="U14" s="11"/>
      <c r="V14" s="11"/>
      <c r="W14" s="11"/>
      <c r="X14" s="11"/>
      <c r="Y14" s="11"/>
      <c r="Z14" s="11"/>
      <c r="AA14" s="11"/>
    </row>
    <row r="15" spans="1:27" x14ac:dyDescent="0.3">
      <c r="A15" t="s">
        <v>13</v>
      </c>
      <c r="B15">
        <v>-241.8782679</v>
      </c>
      <c r="C15">
        <v>-241.88921569999999</v>
      </c>
      <c r="D15" s="3">
        <v>-241.90054599999999</v>
      </c>
      <c r="E15" s="3">
        <v>-241.90595039999999</v>
      </c>
      <c r="G15" t="s">
        <v>13</v>
      </c>
      <c r="H15">
        <v>-242.36948100000001</v>
      </c>
      <c r="I15">
        <v>-242.38210000000001</v>
      </c>
      <c r="J15" s="3">
        <v>-242.3946</v>
      </c>
      <c r="K15" s="3">
        <v>-242.40056519999999</v>
      </c>
      <c r="M15" t="s">
        <v>13</v>
      </c>
      <c r="N15">
        <v>-242.318533</v>
      </c>
      <c r="O15" s="11">
        <v>-242.3314</v>
      </c>
      <c r="P15" s="3">
        <v>-242.3458</v>
      </c>
      <c r="Q15" s="3">
        <v>-242.3458</v>
      </c>
      <c r="R15" s="1" t="s">
        <v>31</v>
      </c>
      <c r="S15" s="9"/>
      <c r="T15" s="9" t="s">
        <v>28</v>
      </c>
      <c r="U15" s="9" t="s">
        <v>22</v>
      </c>
      <c r="V15" s="9" t="s">
        <v>27</v>
      </c>
      <c r="W15" s="11"/>
      <c r="X15" s="9" t="s">
        <v>32</v>
      </c>
      <c r="Y15" s="9" t="s">
        <v>28</v>
      </c>
      <c r="Z15" s="9" t="s">
        <v>22</v>
      </c>
      <c r="AA15" s="9" t="s">
        <v>27</v>
      </c>
    </row>
    <row r="16" spans="1:27" x14ac:dyDescent="0.3">
      <c r="A16" t="s">
        <v>14</v>
      </c>
      <c r="B16">
        <v>-288.83411769999998</v>
      </c>
      <c r="C16">
        <v>-288.85702550000002</v>
      </c>
      <c r="D16" s="3">
        <v>-288.86305820000001</v>
      </c>
      <c r="E16" s="3">
        <v>-288.87693150000001</v>
      </c>
      <c r="G16" t="s">
        <v>14</v>
      </c>
      <c r="H16">
        <v>-289.360747</v>
      </c>
      <c r="I16">
        <v>-289.3845</v>
      </c>
      <c r="J16" s="3">
        <v>-289.39362899999998</v>
      </c>
      <c r="K16" s="3">
        <v>-289.39999999999998</v>
      </c>
      <c r="M16" t="s">
        <v>14</v>
      </c>
      <c r="N16">
        <v>-289.31368800000001</v>
      </c>
      <c r="O16" s="11">
        <v>-289.3349</v>
      </c>
      <c r="P16" s="3">
        <v>-289.34840000000003</v>
      </c>
      <c r="Q16" s="3">
        <v>-289.34840000000003</v>
      </c>
      <c r="R16" s="1"/>
      <c r="S16" s="9" t="s">
        <v>29</v>
      </c>
      <c r="T16" s="14">
        <v>-0.50362669999999998</v>
      </c>
      <c r="U16" s="14">
        <v>-0.53431790000000001</v>
      </c>
      <c r="V16" s="14">
        <v>-0.51967490000000005</v>
      </c>
      <c r="W16" s="11"/>
      <c r="X16" s="9" t="s">
        <v>29</v>
      </c>
      <c r="Y16" s="14">
        <v>-2.6773942000000002</v>
      </c>
      <c r="Z16" s="14">
        <v>-2.722064</v>
      </c>
      <c r="AA16" s="14">
        <v>-2.7183518000000002</v>
      </c>
    </row>
    <row r="17" spans="1:28" x14ac:dyDescent="0.3">
      <c r="A17" t="s">
        <v>15</v>
      </c>
      <c r="B17">
        <v>-340.72374550000001</v>
      </c>
      <c r="C17">
        <v>-340.74623050000002</v>
      </c>
      <c r="D17" s="3">
        <v>-340.76412240000002</v>
      </c>
      <c r="E17" s="3">
        <v>-340.76765590000002</v>
      </c>
      <c r="G17" t="s">
        <v>15</v>
      </c>
      <c r="H17">
        <v>-341.2685894</v>
      </c>
      <c r="I17">
        <v>-341.29257999999999</v>
      </c>
      <c r="J17" s="3">
        <v>-341.31237399999998</v>
      </c>
      <c r="K17" s="3">
        <v>-341.3152</v>
      </c>
      <c r="M17" t="s">
        <v>15</v>
      </c>
      <c r="N17">
        <v>-341.22305940000001</v>
      </c>
      <c r="O17" s="11">
        <v>-341.24422399999997</v>
      </c>
      <c r="P17" s="3">
        <v>-341.26813299999998</v>
      </c>
      <c r="Q17" s="3">
        <v>-341.26813299999998</v>
      </c>
      <c r="R17" s="1"/>
      <c r="S17" s="9" t="s">
        <v>30</v>
      </c>
      <c r="T17" s="14">
        <v>-0.50561149999999999</v>
      </c>
      <c r="U17" s="14">
        <v>-0.53416359999999996</v>
      </c>
      <c r="V17" s="14">
        <v>-0.51943209999999995</v>
      </c>
      <c r="W17" s="11"/>
      <c r="X17" s="9" t="s">
        <v>30</v>
      </c>
      <c r="Y17" s="14">
        <v>-2.6989456999999999</v>
      </c>
      <c r="Z17" s="14">
        <v>-2.7446602000000002</v>
      </c>
      <c r="AA17" s="14">
        <v>-2.7357277</v>
      </c>
    </row>
    <row r="18" spans="1:28" x14ac:dyDescent="0.3">
      <c r="A18" t="s">
        <v>16</v>
      </c>
      <c r="B18">
        <v>-397.58861619999999</v>
      </c>
      <c r="C18">
        <v>-397.60798519999997</v>
      </c>
      <c r="D18" s="3">
        <v>-397.63324690000002</v>
      </c>
      <c r="E18" s="3">
        <v>-397.63506749999999</v>
      </c>
      <c r="G18" t="s">
        <v>16</v>
      </c>
      <c r="H18">
        <v>-398.16568369999999</v>
      </c>
      <c r="I18">
        <v>-398.18739299999999</v>
      </c>
      <c r="J18" s="3">
        <v>-398.21203500000001</v>
      </c>
      <c r="K18" s="3">
        <v>-398.21359999999999</v>
      </c>
      <c r="M18" t="s">
        <v>16</v>
      </c>
      <c r="N18">
        <v>-398.12459250000001</v>
      </c>
      <c r="O18" s="11">
        <v>-398.14260200000001</v>
      </c>
      <c r="P18" s="3">
        <v>-398.17218400000002</v>
      </c>
      <c r="Q18" s="3">
        <v>-398.17218400000002</v>
      </c>
      <c r="S18" s="9" t="s">
        <v>43</v>
      </c>
      <c r="T18" s="15">
        <v>-0.435388</v>
      </c>
      <c r="U18" s="15">
        <v>-0.46181670000000002</v>
      </c>
      <c r="V18" s="15">
        <v>-0.44911440000000002</v>
      </c>
      <c r="W18" s="11"/>
      <c r="X18" s="9" t="s">
        <v>41</v>
      </c>
      <c r="Y18" s="15">
        <v>-1.5091106000000001</v>
      </c>
      <c r="Z18" s="15">
        <v>-1.5845587999999999</v>
      </c>
      <c r="AA18" s="16">
        <v>-1.5798368</v>
      </c>
    </row>
    <row r="19" spans="1:28" x14ac:dyDescent="0.3">
      <c r="A19" t="s">
        <v>17</v>
      </c>
      <c r="B19">
        <v>-459.65210439999998</v>
      </c>
      <c r="C19">
        <v>-459.6711454</v>
      </c>
      <c r="D19" s="3">
        <v>-459.70026380000002</v>
      </c>
      <c r="E19" s="3">
        <v>-459.7035702</v>
      </c>
      <c r="G19" t="s">
        <v>17</v>
      </c>
      <c r="H19">
        <v>-460.25223340000002</v>
      </c>
      <c r="I19">
        <v>-460.27472599999999</v>
      </c>
      <c r="J19" s="3">
        <v>-460.30071040000001</v>
      </c>
      <c r="K19" s="3">
        <v>-460.30372729999999</v>
      </c>
      <c r="M19" t="s">
        <v>17</v>
      </c>
      <c r="N19">
        <v>-460.21727879999997</v>
      </c>
      <c r="O19" s="11">
        <v>-460.23529739999998</v>
      </c>
      <c r="P19" s="3">
        <v>-460.26609459999997</v>
      </c>
      <c r="Q19" s="3">
        <v>-460.26609459999997</v>
      </c>
      <c r="S19" s="9" t="s">
        <v>42</v>
      </c>
      <c r="T19" s="15">
        <v>-0.4829135</v>
      </c>
      <c r="U19" s="15">
        <v>-0.50986480000000001</v>
      </c>
      <c r="V19" s="15">
        <v>-0.49792700000000001</v>
      </c>
      <c r="W19" s="11"/>
      <c r="X19" s="9" t="s">
        <v>42</v>
      </c>
      <c r="Y19" s="15">
        <v>-2.0643622000000001</v>
      </c>
      <c r="Z19" s="15">
        <v>-2.127132</v>
      </c>
      <c r="AA19" s="15">
        <v>-2.1325151999999998</v>
      </c>
    </row>
    <row r="20" spans="1:28" x14ac:dyDescent="0.3">
      <c r="A20" t="s">
        <v>18</v>
      </c>
      <c r="B20">
        <v>-526.34581779999996</v>
      </c>
      <c r="C20">
        <v>-526.79996459999995</v>
      </c>
      <c r="D20" s="3">
        <v>-526.46655239999996</v>
      </c>
      <c r="E20" s="3">
        <v>-526.82829379999998</v>
      </c>
      <c r="G20" t="s">
        <v>18</v>
      </c>
      <c r="H20">
        <v>-526.98839229999999</v>
      </c>
      <c r="I20">
        <v>-527.42320519999998</v>
      </c>
      <c r="J20" s="3">
        <v>-527.11659999999995</v>
      </c>
      <c r="K20" s="3">
        <v>-527.44546990000003</v>
      </c>
      <c r="M20" t="s">
        <v>18</v>
      </c>
      <c r="N20">
        <v>-526.96072460000005</v>
      </c>
      <c r="O20" s="11">
        <v>-527.39196509999999</v>
      </c>
      <c r="P20" s="3">
        <v>-527.09159999999997</v>
      </c>
      <c r="Q20" s="3">
        <v>-527.09159999999997</v>
      </c>
    </row>
    <row r="21" spans="1:28" x14ac:dyDescent="0.3">
      <c r="D21" s="3"/>
      <c r="E21" s="3"/>
      <c r="J21" s="3"/>
      <c r="K21" s="3"/>
      <c r="O21" s="11"/>
      <c r="P21" s="3"/>
      <c r="Q21" s="3"/>
      <c r="S21" t="s">
        <v>34</v>
      </c>
      <c r="U21" t="s">
        <v>40</v>
      </c>
      <c r="X21" t="s">
        <v>34</v>
      </c>
      <c r="Z21" t="s">
        <v>40</v>
      </c>
    </row>
    <row r="22" spans="1:28" x14ac:dyDescent="0.3">
      <c r="A22" t="s">
        <v>28</v>
      </c>
      <c r="D22" s="3"/>
      <c r="E22" s="3"/>
      <c r="G22" t="s">
        <v>22</v>
      </c>
      <c r="J22" s="3"/>
      <c r="K22" s="3"/>
      <c r="M22" t="s">
        <v>27</v>
      </c>
      <c r="O22" s="11"/>
      <c r="P22" s="3"/>
      <c r="Q22" s="3"/>
      <c r="S22" t="s">
        <v>1</v>
      </c>
      <c r="T22" s="17" t="s">
        <v>28</v>
      </c>
      <c r="U22" s="17" t="s">
        <v>22</v>
      </c>
      <c r="V22" s="17" t="s">
        <v>27</v>
      </c>
      <c r="W22" s="17" t="s">
        <v>53</v>
      </c>
      <c r="X22" t="s">
        <v>44</v>
      </c>
      <c r="Y22" s="17" t="s">
        <v>28</v>
      </c>
      <c r="Z22" s="17" t="s">
        <v>22</v>
      </c>
      <c r="AA22" s="17" t="s">
        <v>27</v>
      </c>
      <c r="AB22" s="17" t="s">
        <v>53</v>
      </c>
    </row>
    <row r="23" spans="1:28" x14ac:dyDescent="0.3">
      <c r="B23" t="s">
        <v>0</v>
      </c>
      <c r="C23" t="s">
        <v>20</v>
      </c>
      <c r="D23" s="3" t="s">
        <v>19</v>
      </c>
      <c r="E23" s="3" t="s">
        <v>21</v>
      </c>
      <c r="H23" t="s">
        <v>0</v>
      </c>
      <c r="I23" t="s">
        <v>20</v>
      </c>
      <c r="J23" s="3" t="s">
        <v>19</v>
      </c>
      <c r="K23" s="3" t="s">
        <v>21</v>
      </c>
      <c r="N23" t="s">
        <v>25</v>
      </c>
      <c r="O23" s="11" t="s">
        <v>20</v>
      </c>
      <c r="P23" s="3" t="s">
        <v>19</v>
      </c>
      <c r="Q23" s="3" t="s">
        <v>21</v>
      </c>
      <c r="R23" s="11"/>
      <c r="S23" s="17" t="s">
        <v>29</v>
      </c>
      <c r="T23" s="4">
        <f>(T10-T16)*627.5095</f>
        <v>3.0281098431999909</v>
      </c>
      <c r="U23" s="4">
        <f>(U10-U16)*627.5095</f>
        <v>20.489440194000011</v>
      </c>
      <c r="V23" s="4">
        <f t="shared" ref="V23" si="0">(V10-V16)*627.5095</f>
        <v>13.411760543500019</v>
      </c>
      <c r="W23">
        <v>17.3992</v>
      </c>
      <c r="X23" s="17" t="s">
        <v>29</v>
      </c>
      <c r="Y23" s="4">
        <f t="shared" ref="Y23:AA26" si="1">(Y10-Y16)*627.5095</f>
        <v>-127.94297470594984</v>
      </c>
      <c r="Z23" s="4">
        <f t="shared" si="1"/>
        <v>-117.35720319569992</v>
      </c>
      <c r="AA23" s="4">
        <f t="shared" si="1"/>
        <v>-114.46538841589995</v>
      </c>
      <c r="AB23">
        <v>-5.0190000000000001</v>
      </c>
    </row>
    <row r="24" spans="1:28" x14ac:dyDescent="0.3">
      <c r="A24" t="s">
        <v>1</v>
      </c>
      <c r="B24">
        <v>-0.49823289999999998</v>
      </c>
      <c r="C24">
        <v>-0.49823289999999998</v>
      </c>
      <c r="D24" s="3">
        <v>-0.49980980000000003</v>
      </c>
      <c r="E24" s="3">
        <v>-0.49980980000000003</v>
      </c>
      <c r="G24" t="s">
        <v>1</v>
      </c>
      <c r="H24">
        <v>-0.50027279999999996</v>
      </c>
      <c r="I24">
        <v>-0.50027279999999996</v>
      </c>
      <c r="J24" s="3">
        <v>-0.50215589999999999</v>
      </c>
      <c r="K24" s="3">
        <v>-0.50215589999999999</v>
      </c>
      <c r="M24" t="s">
        <v>1</v>
      </c>
      <c r="N24">
        <v>-0.49666569999999999</v>
      </c>
      <c r="O24" s="11">
        <v>-0.49666569999999999</v>
      </c>
      <c r="P24" s="3">
        <v>-0.49813410000000002</v>
      </c>
      <c r="Q24" s="3">
        <v>-0.49813410000000002</v>
      </c>
      <c r="S24" s="17" t="s">
        <v>30</v>
      </c>
      <c r="T24" s="4">
        <f>(T11-T17)*627.5095</f>
        <v>3.635539039200006</v>
      </c>
      <c r="U24" s="4">
        <f t="shared" ref="U24:V24" si="2">(U11-U17)*627.5095</f>
        <v>20.021694612700003</v>
      </c>
      <c r="V24" s="4">
        <f t="shared" si="2"/>
        <v>13.326607504349974</v>
      </c>
      <c r="X24" s="17" t="s">
        <v>30</v>
      </c>
      <c r="Y24" s="4">
        <f t="shared" si="1"/>
        <v>-116.56020337975009</v>
      </c>
      <c r="Z24" s="4">
        <f t="shared" si="1"/>
        <v>-105.97612614514991</v>
      </c>
      <c r="AA24" s="4">
        <f t="shared" si="1"/>
        <v>-104.35796739749995</v>
      </c>
    </row>
    <row r="25" spans="1:28" x14ac:dyDescent="0.3">
      <c r="A25" t="s">
        <v>2</v>
      </c>
      <c r="B25">
        <v>-2.8806375000000002</v>
      </c>
      <c r="C25">
        <v>-2.8806375000000002</v>
      </c>
      <c r="D25" s="3">
        <v>-2.8845779</v>
      </c>
      <c r="E25" s="3">
        <v>-2.8845779</v>
      </c>
      <c r="G25" t="s">
        <v>2</v>
      </c>
      <c r="H25">
        <v>-2.9070490000000002</v>
      </c>
      <c r="I25">
        <v>-2.9070490000000002</v>
      </c>
      <c r="J25" s="3">
        <v>-2.9130278999999999</v>
      </c>
      <c r="K25" s="3">
        <v>-2.9130278999999999</v>
      </c>
      <c r="M25" t="s">
        <v>2</v>
      </c>
      <c r="N25">
        <v>-2.8991522999999999</v>
      </c>
      <c r="O25" s="11">
        <v>-2.8991522999999999</v>
      </c>
      <c r="P25" s="3">
        <v>-2.9017661000000001</v>
      </c>
      <c r="Q25" s="3">
        <v>-2.9017661000000001</v>
      </c>
      <c r="S25" s="17" t="s">
        <v>41</v>
      </c>
      <c r="T25" s="4">
        <f t="shared" ref="T25:V26" si="3">(T12-T18)*627.5095</f>
        <v>-39.435771776549991</v>
      </c>
      <c r="U25" s="4">
        <f t="shared" si="3"/>
        <v>-24.131568082949961</v>
      </c>
      <c r="V25" s="4">
        <f t="shared" si="3"/>
        <v>-29.838892487349977</v>
      </c>
      <c r="X25" s="17" t="s">
        <v>41</v>
      </c>
      <c r="Y25" s="4">
        <f t="shared" si="1"/>
        <v>-860.64615925555006</v>
      </c>
      <c r="Z25" s="4">
        <f t="shared" si="1"/>
        <v>-829.87516415690015</v>
      </c>
      <c r="AA25" s="4">
        <f t="shared" si="1"/>
        <v>-827.88300974724996</v>
      </c>
    </row>
    <row r="26" spans="1:28" x14ac:dyDescent="0.3">
      <c r="A26" t="s">
        <v>3</v>
      </c>
      <c r="B26">
        <f>-7.4313723</f>
        <v>-7.4313722999999996</v>
      </c>
      <c r="C26">
        <f>-7.4315631</f>
        <v>-7.4315631</v>
      </c>
      <c r="D26" s="3">
        <v>-7.4320263999999998</v>
      </c>
      <c r="E26" s="3">
        <v>-7.4320269000000003</v>
      </c>
      <c r="G26" t="s">
        <v>3</v>
      </c>
      <c r="H26">
        <v>-7.4909847000000003</v>
      </c>
      <c r="I26">
        <v>-7.4912017000000004</v>
      </c>
      <c r="J26" s="3">
        <v>-7.4912967000000004</v>
      </c>
      <c r="K26" s="3">
        <v>-7.4913331000000003</v>
      </c>
      <c r="M26" t="s">
        <v>3</v>
      </c>
      <c r="N26">
        <v>-7.4797794</v>
      </c>
      <c r="O26" s="11">
        <v>-7.4802210000000002</v>
      </c>
      <c r="P26" s="3">
        <v>-7.4797566</v>
      </c>
      <c r="Q26" s="3">
        <v>-7.4798277999999998</v>
      </c>
      <c r="S26" s="17" t="s">
        <v>42</v>
      </c>
      <c r="T26" s="4">
        <f t="shared" si="3"/>
        <v>-10.602588764850019</v>
      </c>
      <c r="U26" s="4">
        <f t="shared" si="3"/>
        <v>4.837407984550012</v>
      </c>
      <c r="V26" s="4">
        <f t="shared" si="3"/>
        <v>-0.12995721745000979</v>
      </c>
      <c r="X26" s="17" t="s">
        <v>42</v>
      </c>
      <c r="Y26" s="4">
        <f t="shared" si="1"/>
        <v>-514.69314379914988</v>
      </c>
      <c r="Z26" s="4">
        <f t="shared" si="1"/>
        <v>-493.1571432610499</v>
      </c>
      <c r="AA26" s="4">
        <f t="shared" si="1"/>
        <v>-482.71224763355019</v>
      </c>
    </row>
    <row r="27" spans="1:28" x14ac:dyDescent="0.3">
      <c r="A27" t="s">
        <v>4</v>
      </c>
      <c r="B27">
        <v>-14.593260300000001</v>
      </c>
      <c r="C27">
        <v>-14.595582</v>
      </c>
      <c r="D27" s="3">
        <v>-14.598569100000001</v>
      </c>
      <c r="E27" s="3">
        <v>-14.598640899999999</v>
      </c>
      <c r="G27" t="s">
        <v>4</v>
      </c>
      <c r="H27">
        <v>-14.668442499999999</v>
      </c>
      <c r="I27">
        <v>-14.670745500000001</v>
      </c>
      <c r="J27" s="3">
        <v>-14.6711844</v>
      </c>
      <c r="K27" s="3">
        <v>-14.671314300000001</v>
      </c>
      <c r="M27" t="s">
        <v>4</v>
      </c>
      <c r="N27">
        <v>-14.6604688</v>
      </c>
      <c r="O27" s="11">
        <v>-14.6629053</v>
      </c>
      <c r="P27" s="3">
        <v>-14.6635276</v>
      </c>
      <c r="Q27" s="3">
        <v>-14.6636694</v>
      </c>
      <c r="S27" s="17" t="s">
        <v>54</v>
      </c>
    </row>
    <row r="28" spans="1:28" x14ac:dyDescent="0.3">
      <c r="A28" t="s">
        <v>5</v>
      </c>
      <c r="B28">
        <v>-24.558718599999999</v>
      </c>
      <c r="C28">
        <v>-24.563106099999999</v>
      </c>
      <c r="D28" s="3">
        <v>-24.5693278</v>
      </c>
      <c r="E28" s="3">
        <v>-24.569729200000001</v>
      </c>
      <c r="G28" t="s">
        <v>5</v>
      </c>
      <c r="H28">
        <v>-24.654354000000001</v>
      </c>
      <c r="I28">
        <v>-24.6595643</v>
      </c>
      <c r="J28" s="3">
        <v>-24.661868800000001</v>
      </c>
      <c r="K28" s="3">
        <v>-24.662466200000001</v>
      </c>
      <c r="M28" t="s">
        <v>5</v>
      </c>
      <c r="N28">
        <v>-24.639720799999999</v>
      </c>
      <c r="O28" s="11">
        <v>-24.644986299999999</v>
      </c>
      <c r="P28" s="3">
        <v>-24.647785299999999</v>
      </c>
      <c r="Q28" s="3">
        <v>-24.648373299999999</v>
      </c>
      <c r="S28" t="s">
        <v>1</v>
      </c>
      <c r="T28" s="17" t="s">
        <v>28</v>
      </c>
      <c r="U28" s="17" t="s">
        <v>22</v>
      </c>
      <c r="V28" s="17" t="s">
        <v>27</v>
      </c>
      <c r="W28" s="18" t="s">
        <v>54</v>
      </c>
      <c r="X28" t="s">
        <v>2</v>
      </c>
      <c r="Y28" s="17" t="s">
        <v>28</v>
      </c>
      <c r="Z28" s="17" t="s">
        <v>22</v>
      </c>
      <c r="AA28" s="17" t="s">
        <v>27</v>
      </c>
      <c r="AB28" s="18" t="s">
        <v>54</v>
      </c>
    </row>
    <row r="29" spans="1:28" x14ac:dyDescent="0.3">
      <c r="A29" t="s">
        <v>6</v>
      </c>
      <c r="B29">
        <v>-37.732974499999997</v>
      </c>
      <c r="C29">
        <v>-37.736612100000002</v>
      </c>
      <c r="D29" s="3">
        <v>-37.745023199999999</v>
      </c>
      <c r="E29" s="3">
        <v>-37.745873600000003</v>
      </c>
      <c r="G29" t="s">
        <v>6</v>
      </c>
      <c r="H29">
        <v>-37.84628</v>
      </c>
      <c r="I29">
        <v>-37.851334100000003</v>
      </c>
      <c r="J29" s="3">
        <v>-37.855988500000002</v>
      </c>
      <c r="K29" s="3">
        <v>-37.857266600000003</v>
      </c>
      <c r="M29" t="s">
        <v>6</v>
      </c>
      <c r="N29">
        <v>-37.828947800000002</v>
      </c>
      <c r="O29" s="11">
        <v>-37.833543599999999</v>
      </c>
      <c r="P29" s="3">
        <v>-37.839433999999997</v>
      </c>
      <c r="Q29" s="3">
        <v>-37.840408199999999</v>
      </c>
      <c r="S29" s="17" t="s">
        <v>29</v>
      </c>
      <c r="T29" s="4">
        <f>W23-T23</f>
        <v>14.37109015680001</v>
      </c>
      <c r="U29" s="4">
        <f>W23-U23</f>
        <v>-3.0902401940000104</v>
      </c>
      <c r="V29" s="4">
        <f>W23-V23</f>
        <v>3.9874394564999811</v>
      </c>
      <c r="W29">
        <f t="array" ref="W29">AVERAGE(ABS(T29:V29))</f>
        <v>7.1495899357666666</v>
      </c>
      <c r="X29" s="17" t="s">
        <v>29</v>
      </c>
      <c r="Y29" s="4">
        <f>AB23-Y23</f>
        <v>122.92397470594983</v>
      </c>
      <c r="Z29" s="4">
        <f>AB23-Z23</f>
        <v>112.33820319569992</v>
      </c>
      <c r="AA29" s="4">
        <f>AB23-AA23</f>
        <v>109.44638841589995</v>
      </c>
      <c r="AB29">
        <f t="array" ref="AB29">AVERAGE(ABS(Y29:AA29))</f>
        <v>114.90285543918323</v>
      </c>
    </row>
    <row r="30" spans="1:28" x14ac:dyDescent="0.3">
      <c r="A30" t="s">
        <v>7</v>
      </c>
      <c r="B30">
        <f>-54.4570079</f>
        <v>-54.457007900000001</v>
      </c>
      <c r="C30">
        <v>-54.459199499999997</v>
      </c>
      <c r="D30" s="3">
        <v>-54.475051200000003</v>
      </c>
      <c r="E30" s="3">
        <v>-54.476566099999999</v>
      </c>
      <c r="G30" t="s">
        <v>7</v>
      </c>
      <c r="H30">
        <v>-54.584489400000002</v>
      </c>
      <c r="I30">
        <v>-54.587774099999997</v>
      </c>
      <c r="J30" s="3">
        <v>-54.598543100000001</v>
      </c>
      <c r="K30" s="3">
        <v>-54.6007234</v>
      </c>
      <c r="M30" t="s">
        <v>7</v>
      </c>
      <c r="N30">
        <v>-54.567754200000003</v>
      </c>
      <c r="O30" s="11">
        <v>-54.570175900000002</v>
      </c>
      <c r="P30" s="3">
        <v>-54.583150199999999</v>
      </c>
      <c r="Q30" s="3">
        <v>-54.584621900000002</v>
      </c>
      <c r="S30" s="17" t="s">
        <v>30</v>
      </c>
      <c r="T30" s="4">
        <f>W23-T24</f>
        <v>13.763660960799994</v>
      </c>
      <c r="U30" s="4">
        <f>W23-U24</f>
        <v>-2.6224946127000024</v>
      </c>
      <c r="V30" s="4">
        <f>W23-V24</f>
        <v>4.0725924956500261</v>
      </c>
      <c r="W30">
        <f t="array" ref="W30">AVERAGE(ABS(T30:V30))</f>
        <v>6.8195826897166754</v>
      </c>
      <c r="X30" s="17" t="s">
        <v>30</v>
      </c>
      <c r="Y30" s="4">
        <f>AB23-Y24</f>
        <v>111.54120337975009</v>
      </c>
      <c r="Z30" s="4">
        <f>AB23-Z24</f>
        <v>100.9571261451499</v>
      </c>
      <c r="AA30" s="4">
        <f>AB23-AA24</f>
        <v>99.338967397499943</v>
      </c>
      <c r="AB30">
        <f t="array" ref="AB30">AVERAGE(ABS(Y30:AA30))</f>
        <v>103.94576564079996</v>
      </c>
    </row>
    <row r="31" spans="1:28" x14ac:dyDescent="0.3">
      <c r="A31" t="s">
        <v>8</v>
      </c>
      <c r="B31">
        <v>-74.880036700000005</v>
      </c>
      <c r="C31">
        <v>-74.885290999999995</v>
      </c>
      <c r="D31" s="3">
        <v>-74.9181454</v>
      </c>
      <c r="E31" s="3">
        <v>-74.921781300000006</v>
      </c>
      <c r="G31" t="s">
        <v>8</v>
      </c>
      <c r="H31">
        <v>-75.060621400000002</v>
      </c>
      <c r="I31">
        <v>-75.067604799999998</v>
      </c>
      <c r="J31" s="3">
        <v>-75.085383899999997</v>
      </c>
      <c r="K31" s="3">
        <v>-75.089877799999996</v>
      </c>
      <c r="M31" t="s">
        <v>8</v>
      </c>
      <c r="N31">
        <v>-75.032112699999999</v>
      </c>
      <c r="O31" s="11">
        <v>-75.037516800000006</v>
      </c>
      <c r="P31" s="3">
        <v>-75.057686500000003</v>
      </c>
      <c r="Q31" s="3">
        <v>-75.061043499999997</v>
      </c>
      <c r="S31" s="17" t="s">
        <v>0</v>
      </c>
      <c r="T31" s="4">
        <f>W23-T25</f>
        <v>56.834971776549992</v>
      </c>
      <c r="U31" s="4">
        <f>W23-U25</f>
        <v>41.530768082949962</v>
      </c>
      <c r="V31" s="4">
        <f>W23-V25</f>
        <v>47.238092487349974</v>
      </c>
      <c r="W31">
        <f t="array" ref="W31">AVERAGE(ABS(T31:V31))</f>
        <v>48.534610782283302</v>
      </c>
      <c r="X31" s="17" t="s">
        <v>0</v>
      </c>
      <c r="Y31" s="4">
        <f>AB23-Y25</f>
        <v>855.62715925555005</v>
      </c>
      <c r="Z31" s="4">
        <f>AB23-Z25</f>
        <v>824.85616415690015</v>
      </c>
      <c r="AA31" s="4">
        <f>AB23-AA25</f>
        <v>822.86400974724995</v>
      </c>
      <c r="AB31">
        <f t="array" ref="AB31">AVERAGE(ABS(Y31:AA31))</f>
        <v>834.44911105323342</v>
      </c>
    </row>
    <row r="32" spans="1:28" x14ac:dyDescent="0.3">
      <c r="A32" t="s">
        <v>9</v>
      </c>
      <c r="B32">
        <v>-99.487271100000001</v>
      </c>
      <c r="C32">
        <v>-99.498820199999997</v>
      </c>
      <c r="D32" s="3">
        <v>-99.554170499999998</v>
      </c>
      <c r="E32" s="3">
        <v>-99.559588199999993</v>
      </c>
      <c r="G32" t="s">
        <v>9</v>
      </c>
      <c r="H32">
        <v>-99.715535500000001</v>
      </c>
      <c r="I32">
        <v>-99.730594999999994</v>
      </c>
      <c r="J32" s="3">
        <v>-99.753808899999996</v>
      </c>
      <c r="K32" s="3">
        <v>-99.760580200000007</v>
      </c>
      <c r="M32" t="s">
        <v>9</v>
      </c>
      <c r="N32">
        <v>-99.682455200000007</v>
      </c>
      <c r="O32" s="11">
        <v>-99.693985100000006</v>
      </c>
      <c r="P32" s="3">
        <v>-99.720947899999999</v>
      </c>
      <c r="Q32" s="3">
        <v>-99.725785299999998</v>
      </c>
      <c r="S32" s="17" t="s">
        <v>19</v>
      </c>
      <c r="T32" s="4">
        <f>W23-T26</f>
        <v>28.001788764850019</v>
      </c>
      <c r="U32" s="4">
        <f>W23-U26</f>
        <v>12.561792015449988</v>
      </c>
      <c r="V32" s="4">
        <f>W23-V26</f>
        <v>17.52915721745001</v>
      </c>
      <c r="W32">
        <f t="array" ref="W32">AVERAGE(ABS(T32:V32))</f>
        <v>19.364245999250006</v>
      </c>
      <c r="X32" s="17" t="s">
        <v>19</v>
      </c>
      <c r="Y32" s="4">
        <f>AB23-Y26</f>
        <v>509.67414379914987</v>
      </c>
      <c r="Z32" s="4">
        <f>AB23-Z26</f>
        <v>488.13814326104989</v>
      </c>
      <c r="AA32" s="4">
        <f>AB23-AA26</f>
        <v>477.69324763355019</v>
      </c>
      <c r="AB32">
        <f t="array" ref="AB32">AVERAGE(ABS(Y32:AA32))</f>
        <v>491.83517823124998</v>
      </c>
    </row>
    <row r="33" spans="1:42" x14ac:dyDescent="0.3">
      <c r="A33" t="s">
        <v>10</v>
      </c>
      <c r="B33">
        <v>-128.6247223</v>
      </c>
      <c r="C33">
        <v>-128.640884</v>
      </c>
      <c r="D33" s="3">
        <v>-128.73157169999999</v>
      </c>
      <c r="E33" s="3">
        <v>-128.73916560000001</v>
      </c>
      <c r="G33" t="s">
        <v>10</v>
      </c>
      <c r="H33">
        <v>-128.89436000000001</v>
      </c>
      <c r="I33">
        <v>-128.91615469999999</v>
      </c>
      <c r="J33" s="3">
        <v>-128.95090060000001</v>
      </c>
      <c r="K33" s="3">
        <v>-128.9604008</v>
      </c>
      <c r="M33" t="s">
        <v>10</v>
      </c>
      <c r="N33">
        <v>-128.8585234</v>
      </c>
      <c r="O33" s="11">
        <v>-128.87493929999999</v>
      </c>
      <c r="P33" s="3">
        <v>-128.91505359999999</v>
      </c>
      <c r="Q33" s="3">
        <v>-128.92178559999999</v>
      </c>
      <c r="S33" s="18" t="s">
        <v>54</v>
      </c>
      <c r="T33">
        <f t="array" ref="T33">AVERAGE(ABS(T29:T32))</f>
        <v>28.242877914750004</v>
      </c>
      <c r="U33">
        <f t="array" ref="U33">AVERAGE(ABS(U29:U32))</f>
        <v>14.951323726274991</v>
      </c>
      <c r="V33">
        <f t="array" ref="V33">AVERAGE(ABS(V29:V32))</f>
        <v>18.206820414237498</v>
      </c>
      <c r="X33" s="18" t="s">
        <v>54</v>
      </c>
      <c r="Y33">
        <f t="array" ref="Y33">AVERAGE(ABS(Y29:Y32))</f>
        <v>399.94162028509993</v>
      </c>
      <c r="Z33">
        <f t="array" ref="Z33">AVERAGE(ABS(Z29:Z32))</f>
        <v>381.57240918969995</v>
      </c>
      <c r="AA33">
        <f t="array" ref="AA33">AVERAGE(ABS(AA29:AA32))</f>
        <v>377.33565329855003</v>
      </c>
    </row>
    <row r="34" spans="1:42" x14ac:dyDescent="0.3">
      <c r="A34" t="s">
        <v>11</v>
      </c>
      <c r="B34">
        <v>-161.84143510000001</v>
      </c>
      <c r="C34">
        <v>-161.84144319999999</v>
      </c>
      <c r="D34" s="3">
        <v>-161.84592620000001</v>
      </c>
      <c r="E34" s="3">
        <v>-161.84598270000001</v>
      </c>
      <c r="G34" t="s">
        <v>11</v>
      </c>
      <c r="H34">
        <v>-162.27988089999999</v>
      </c>
      <c r="I34">
        <v>-162.2799114</v>
      </c>
      <c r="J34" s="3">
        <v>-162.2866286</v>
      </c>
      <c r="K34" s="3">
        <v>-162.28677830000001</v>
      </c>
      <c r="M34" t="s">
        <v>11</v>
      </c>
      <c r="N34">
        <v>-162.2345655</v>
      </c>
      <c r="O34" s="11">
        <v>-162.23459589999999</v>
      </c>
      <c r="P34" s="3">
        <v>-162.23931870000001</v>
      </c>
      <c r="Q34" s="3">
        <v>-162.23951690000001</v>
      </c>
    </row>
    <row r="35" spans="1:42" x14ac:dyDescent="0.3">
      <c r="A35" t="s">
        <v>12</v>
      </c>
      <c r="B35">
        <v>-199.61759739999999</v>
      </c>
      <c r="C35">
        <v>-199.61771880000001</v>
      </c>
      <c r="D35" s="3">
        <v>-199.62856379999999</v>
      </c>
      <c r="E35" s="3">
        <v>-199.6286527</v>
      </c>
      <c r="G35" t="s">
        <v>12</v>
      </c>
      <c r="H35">
        <v>-200.07935889999999</v>
      </c>
      <c r="I35">
        <v>-200.07954369999999</v>
      </c>
      <c r="J35" s="3">
        <v>-200.09309329999999</v>
      </c>
      <c r="K35" s="3">
        <v>-200.0932641</v>
      </c>
      <c r="M35" t="s">
        <v>12</v>
      </c>
      <c r="N35">
        <v>-200.03728380000001</v>
      </c>
      <c r="O35" s="11">
        <v>-200.03747179999999</v>
      </c>
      <c r="P35" s="3">
        <v>-200.0507484</v>
      </c>
      <c r="Q35" s="3">
        <v>-200.0509026</v>
      </c>
    </row>
    <row r="36" spans="1:42" x14ac:dyDescent="0.3">
      <c r="A36" t="s">
        <v>13</v>
      </c>
      <c r="B36">
        <v>-241.88625200000001</v>
      </c>
      <c r="C36">
        <v>-241.88689289999999</v>
      </c>
      <c r="D36" s="3">
        <v>-241.90226699999999</v>
      </c>
      <c r="E36" s="3">
        <v>-241.90250349999999</v>
      </c>
      <c r="G36" t="s">
        <v>13</v>
      </c>
      <c r="H36">
        <v>-242.3682355</v>
      </c>
      <c r="I36">
        <v>-242.36897859999999</v>
      </c>
      <c r="J36" s="3">
        <v>-242.38607429999999</v>
      </c>
      <c r="K36" s="3">
        <v>-242.38639699999999</v>
      </c>
      <c r="M36" t="s">
        <v>13</v>
      </c>
      <c r="N36">
        <v>-242.3217526</v>
      </c>
      <c r="O36" s="11">
        <v>-242.3224385</v>
      </c>
      <c r="P36" s="3">
        <v>-242.34123940000001</v>
      </c>
      <c r="Q36" s="3">
        <v>-242.34154699999999</v>
      </c>
    </row>
    <row r="37" spans="1:42" x14ac:dyDescent="0.3">
      <c r="A37" t="s">
        <v>14</v>
      </c>
      <c r="B37">
        <v>-288.87203019999998</v>
      </c>
      <c r="C37">
        <v>-288.87285869999999</v>
      </c>
      <c r="D37" s="3">
        <v>-288.89219589999999</v>
      </c>
      <c r="E37" s="3">
        <v>-288.89249360000002</v>
      </c>
      <c r="G37" t="s">
        <v>14</v>
      </c>
      <c r="H37">
        <v>-289.37173489999998</v>
      </c>
      <c r="I37">
        <v>-289.37286139999998</v>
      </c>
      <c r="J37" s="3">
        <v>-289.39382069999999</v>
      </c>
      <c r="K37" s="3">
        <v>-289.39416799999998</v>
      </c>
      <c r="M37" t="s">
        <v>14</v>
      </c>
      <c r="N37">
        <v>-289.32508350000001</v>
      </c>
      <c r="O37" s="11">
        <v>-289.32598539999998</v>
      </c>
      <c r="P37" s="3">
        <v>-289.35003460000001</v>
      </c>
      <c r="Q37" s="3">
        <v>-289.35032999999999</v>
      </c>
    </row>
    <row r="38" spans="1:42" x14ac:dyDescent="0.3">
      <c r="A38" t="s">
        <v>15</v>
      </c>
      <c r="B38">
        <v>-340.74688780000002</v>
      </c>
      <c r="C38">
        <v>-340.74773520000002</v>
      </c>
      <c r="D38" s="3">
        <v>-340.76717029999998</v>
      </c>
      <c r="E38" s="3">
        <v>-340.76888489999999</v>
      </c>
      <c r="G38" t="s">
        <v>15</v>
      </c>
      <c r="H38">
        <v>-341.25808979999999</v>
      </c>
      <c r="I38">
        <v>-341.25930240000002</v>
      </c>
      <c r="J38" s="3">
        <v>-341.28050350000001</v>
      </c>
      <c r="K38" s="3">
        <v>-341.28173229999999</v>
      </c>
      <c r="M38" t="s">
        <v>15</v>
      </c>
      <c r="N38">
        <v>-341.21420230000001</v>
      </c>
      <c r="O38" s="11">
        <v>-341.2150499</v>
      </c>
      <c r="P38" s="3">
        <v>-341.2392959</v>
      </c>
      <c r="Q38" s="3">
        <v>-341.24082290000001</v>
      </c>
    </row>
    <row r="39" spans="1:42" x14ac:dyDescent="0.3">
      <c r="A39" t="s">
        <v>16</v>
      </c>
      <c r="B39">
        <v>-397.5533772</v>
      </c>
      <c r="C39">
        <v>-397.55486480000002</v>
      </c>
      <c r="D39" s="3">
        <v>-397.58072520000002</v>
      </c>
      <c r="E39" s="3">
        <v>-397.58205679999998</v>
      </c>
      <c r="G39" t="s">
        <v>16</v>
      </c>
      <c r="H39">
        <v>-398.10499270000003</v>
      </c>
      <c r="I39">
        <v>-398.10671230000003</v>
      </c>
      <c r="J39" s="3">
        <v>-398.13208209999999</v>
      </c>
      <c r="K39" s="3">
        <v>-398.1330701</v>
      </c>
      <c r="M39" t="s">
        <v>16</v>
      </c>
      <c r="N39">
        <v>-398.06394569999998</v>
      </c>
      <c r="O39" s="11">
        <v>-398.06516590000001</v>
      </c>
      <c r="P39" s="3">
        <v>-398.09460810000002</v>
      </c>
      <c r="Q39" s="3">
        <v>-398.09583889999999</v>
      </c>
    </row>
    <row r="40" spans="1:42" x14ac:dyDescent="0.3">
      <c r="A40" t="s">
        <v>17</v>
      </c>
      <c r="B40">
        <v>-459.55243330000002</v>
      </c>
      <c r="C40">
        <v>-459.55409070000002</v>
      </c>
      <c r="D40" s="3">
        <v>-459.58513740000001</v>
      </c>
      <c r="E40" s="3">
        <v>-459.586161</v>
      </c>
      <c r="G40" t="s">
        <v>17</v>
      </c>
      <c r="H40">
        <v>-460.13624229999999</v>
      </c>
      <c r="I40">
        <v>-460.13829920000001</v>
      </c>
      <c r="J40" s="3">
        <v>-460.16616060000001</v>
      </c>
      <c r="K40" s="3">
        <v>-460.16688199999999</v>
      </c>
      <c r="M40" t="s">
        <v>17</v>
      </c>
      <c r="N40">
        <v>-460.09917380000002</v>
      </c>
      <c r="O40" s="11">
        <v>-460.1005007</v>
      </c>
      <c r="P40" s="3">
        <v>-460.13164890000002</v>
      </c>
      <c r="Q40" s="3">
        <v>-460.13267000000002</v>
      </c>
    </row>
    <row r="41" spans="1:42" x14ac:dyDescent="0.3">
      <c r="A41" t="s">
        <v>18</v>
      </c>
      <c r="B41">
        <v>-526.91105289999996</v>
      </c>
      <c r="C41">
        <v>-526.91306129999998</v>
      </c>
      <c r="D41" s="3">
        <v>-526.95394739999995</v>
      </c>
      <c r="E41" s="3">
        <v>-526.95467059999999</v>
      </c>
      <c r="G41" t="s">
        <v>18</v>
      </c>
      <c r="H41">
        <v>-527.51714189999996</v>
      </c>
      <c r="I41">
        <v>-527.51988759999995</v>
      </c>
      <c r="J41" s="3">
        <v>-527.55320800000004</v>
      </c>
      <c r="K41" s="3">
        <v>-527.55388449999998</v>
      </c>
      <c r="M41" t="s">
        <v>18</v>
      </c>
      <c r="N41">
        <v>-527.48740110000006</v>
      </c>
      <c r="O41" s="11">
        <v>-527.48909630000003</v>
      </c>
      <c r="P41" s="3">
        <v>-527.52449669999999</v>
      </c>
      <c r="Q41" s="3">
        <v>-527.52494609999997</v>
      </c>
    </row>
    <row r="42" spans="1:42" x14ac:dyDescent="0.3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</row>
    <row r="43" spans="1:42" x14ac:dyDescent="0.3">
      <c r="A43" t="s">
        <v>34</v>
      </c>
      <c r="D43" t="s">
        <v>40</v>
      </c>
    </row>
    <row r="44" spans="1:42" x14ac:dyDescent="0.3">
      <c r="B44" t="s">
        <v>28</v>
      </c>
      <c r="H44" t="s">
        <v>22</v>
      </c>
      <c r="O44" t="s">
        <v>27</v>
      </c>
      <c r="V44" t="s">
        <v>45</v>
      </c>
      <c r="AA44" t="s">
        <v>38</v>
      </c>
      <c r="AB44" t="s">
        <v>35</v>
      </c>
      <c r="AC44" s="4"/>
      <c r="AF44" t="s">
        <v>37</v>
      </c>
      <c r="AJ44" t="s">
        <v>36</v>
      </c>
    </row>
    <row r="45" spans="1:42" x14ac:dyDescent="0.3">
      <c r="B45" s="12" t="s">
        <v>33</v>
      </c>
      <c r="C45" t="s">
        <v>0</v>
      </c>
      <c r="D45" t="s">
        <v>20</v>
      </c>
      <c r="E45" s="11" t="s">
        <v>19</v>
      </c>
      <c r="F45" s="11" t="s">
        <v>21</v>
      </c>
      <c r="I45" s="12" t="s">
        <v>33</v>
      </c>
      <c r="J45" t="s">
        <v>0</v>
      </c>
      <c r="K45" t="s">
        <v>20</v>
      </c>
      <c r="L45" s="11" t="s">
        <v>19</v>
      </c>
      <c r="M45" s="11" t="s">
        <v>21</v>
      </c>
      <c r="P45" s="12" t="s">
        <v>33</v>
      </c>
      <c r="Q45" t="s">
        <v>0</v>
      </c>
      <c r="R45" s="11" t="s">
        <v>20</v>
      </c>
      <c r="S45" t="s">
        <v>19</v>
      </c>
      <c r="T45" s="11" t="s">
        <v>21</v>
      </c>
      <c r="V45" t="s">
        <v>33</v>
      </c>
      <c r="W45" t="s">
        <v>39</v>
      </c>
      <c r="AB45" t="s">
        <v>0</v>
      </c>
      <c r="AC45" t="s">
        <v>20</v>
      </c>
      <c r="AD45" s="3" t="s">
        <v>19</v>
      </c>
      <c r="AE45" s="3" t="s">
        <v>21</v>
      </c>
      <c r="AF45" t="s">
        <v>0</v>
      </c>
      <c r="AG45" t="s">
        <v>20</v>
      </c>
      <c r="AH45" s="3" t="s">
        <v>19</v>
      </c>
      <c r="AI45" s="3" t="s">
        <v>21</v>
      </c>
      <c r="AJ45" t="s">
        <v>0</v>
      </c>
      <c r="AK45" s="11" t="s">
        <v>20</v>
      </c>
      <c r="AL45" s="3" t="s">
        <v>19</v>
      </c>
      <c r="AM45" s="3" t="s">
        <v>21</v>
      </c>
    </row>
    <row r="46" spans="1:42" x14ac:dyDescent="0.3">
      <c r="A46" t="s">
        <v>1</v>
      </c>
      <c r="B46" s="13">
        <v>17.399199999999997</v>
      </c>
      <c r="C46" s="4">
        <f t="shared" ref="C46:F63" si="4">(B24-B3)*627.5095</f>
        <v>-39.435771776549991</v>
      </c>
      <c r="D46" s="4">
        <f t="shared" si="4"/>
        <v>-39.435771776549991</v>
      </c>
      <c r="E46" s="6">
        <f t="shared" si="4"/>
        <v>-10.602588764850019</v>
      </c>
      <c r="F46" s="6">
        <f t="shared" si="4"/>
        <v>-10.602588764850019</v>
      </c>
      <c r="H46" t="s">
        <v>1</v>
      </c>
      <c r="I46" s="13">
        <v>17.399199999999997</v>
      </c>
      <c r="J46" s="4">
        <f t="shared" ref="J46:J63" si="5">(H24-H3)*627.5095</f>
        <v>-24.131568082949961</v>
      </c>
      <c r="K46" s="4">
        <f t="shared" ref="K46:K63" si="6">(I24-I3)*627.5095</f>
        <v>-24.131568082949961</v>
      </c>
      <c r="L46" s="6">
        <f t="shared" ref="L46:L63" si="7">(J24-J3)*627.5095</f>
        <v>4.837407984550012</v>
      </c>
      <c r="M46" s="6">
        <f t="shared" ref="M46:M63" si="8">(K24-K3)*627.5095</f>
        <v>4.837407984550012</v>
      </c>
      <c r="O46" t="s">
        <v>1</v>
      </c>
      <c r="P46" s="13">
        <v>17.3992</v>
      </c>
      <c r="Q46" s="4">
        <f t="shared" ref="Q46:Q63" si="9">(N24-N3)*627.5095</f>
        <v>-29.838892487349977</v>
      </c>
      <c r="R46" s="6">
        <f t="shared" ref="R46:R63" si="10">(O24-O3)*627.5095</f>
        <v>-29.838892487349977</v>
      </c>
      <c r="S46" s="4">
        <f t="shared" ref="S46:S63" si="11">(P24-P3)*627.5095</f>
        <v>-0.12995721745000979</v>
      </c>
      <c r="T46" s="6">
        <f t="shared" ref="T46:T63" si="12">(Q24-Q3)*627.5095</f>
        <v>-0.12995721745000979</v>
      </c>
      <c r="V46" s="4">
        <f t="shared" ref="V46:V63" si="13">W46*0.239</f>
        <v>17.399199999999997</v>
      </c>
      <c r="W46">
        <v>72.8</v>
      </c>
      <c r="AA46" t="s">
        <v>1</v>
      </c>
      <c r="AB46" s="4">
        <f t="shared" ref="AB46:AB63" si="14">V46-C46</f>
        <v>56.834971776549992</v>
      </c>
      <c r="AC46" s="4">
        <f t="shared" ref="AC46:AC63" si="15">V46-D46</f>
        <v>56.834971776549992</v>
      </c>
      <c r="AD46" s="5">
        <f t="shared" ref="AD46:AD63" si="16">V46-E46</f>
        <v>28.001788764850016</v>
      </c>
      <c r="AE46" s="5">
        <f t="shared" ref="AE46:AE63" si="17">V46-F46</f>
        <v>28.001788764850016</v>
      </c>
      <c r="AF46" s="4">
        <f t="shared" ref="AF46:AF63" si="18">V46-J46</f>
        <v>41.530768082949962</v>
      </c>
      <c r="AG46" s="4">
        <f t="shared" ref="AG46:AG63" si="19">V46-K46</f>
        <v>41.530768082949962</v>
      </c>
      <c r="AH46" s="5">
        <f t="shared" ref="AH46:AH63" si="20">V46-L46</f>
        <v>12.561792015449985</v>
      </c>
      <c r="AI46" s="5">
        <f t="shared" ref="AI46:AI63" si="21">V46-M46</f>
        <v>12.561792015449985</v>
      </c>
      <c r="AJ46" s="4">
        <f t="shared" ref="AJ46:AJ63" si="22">V46-Q46</f>
        <v>47.238092487349974</v>
      </c>
      <c r="AK46" s="6">
        <f t="shared" ref="AK46:AK63" si="23">V46-R46</f>
        <v>47.238092487349974</v>
      </c>
      <c r="AL46" s="5">
        <f t="shared" ref="AL46:AL63" si="24">V46-S46</f>
        <v>17.529157217450006</v>
      </c>
      <c r="AM46" s="5">
        <f t="shared" ref="AM46:AM63" si="25">V46-T46</f>
        <v>17.529157217450006</v>
      </c>
      <c r="AO46" s="11"/>
      <c r="AP46" s="6"/>
    </row>
    <row r="47" spans="1:42" x14ac:dyDescent="0.3">
      <c r="A47" t="s">
        <v>2</v>
      </c>
      <c r="B47" s="13">
        <v>-5.0190000000000001</v>
      </c>
      <c r="C47" s="4">
        <f t="shared" si="4"/>
        <v>-860.64615925555006</v>
      </c>
      <c r="D47" s="4">
        <f t="shared" si="4"/>
        <v>-860.64615925555006</v>
      </c>
      <c r="E47" s="6">
        <f t="shared" si="4"/>
        <v>-514.69314379914988</v>
      </c>
      <c r="F47" s="6">
        <f t="shared" si="4"/>
        <v>-514.69314379914988</v>
      </c>
      <c r="H47" t="s">
        <v>2</v>
      </c>
      <c r="I47" s="13">
        <v>-5.0190000000000001</v>
      </c>
      <c r="J47" s="4">
        <f t="shared" si="5"/>
        <v>-829.87516415690015</v>
      </c>
      <c r="K47" s="4">
        <f t="shared" si="6"/>
        <v>-829.87516415690015</v>
      </c>
      <c r="L47" s="6">
        <f t="shared" si="7"/>
        <v>-493.1571432610499</v>
      </c>
      <c r="M47" s="6">
        <f t="shared" si="8"/>
        <v>-493.1571432610499</v>
      </c>
      <c r="O47" t="s">
        <v>2</v>
      </c>
      <c r="P47" s="13">
        <v>-5.0190000000000001</v>
      </c>
      <c r="Q47" s="4">
        <f t="shared" si="9"/>
        <v>-827.88300974724996</v>
      </c>
      <c r="R47" s="6">
        <f t="shared" si="10"/>
        <v>-827.88300974724996</v>
      </c>
      <c r="S47" s="4">
        <f t="shared" si="11"/>
        <v>-482.71224763355019</v>
      </c>
      <c r="T47" s="6">
        <f t="shared" si="12"/>
        <v>-482.71224763355019</v>
      </c>
      <c r="V47" s="4">
        <f t="shared" si="13"/>
        <v>-5.0190000000000001</v>
      </c>
      <c r="W47">
        <v>-21</v>
      </c>
      <c r="AA47" t="s">
        <v>2</v>
      </c>
      <c r="AB47" s="4">
        <f t="shared" si="14"/>
        <v>855.62715925555005</v>
      </c>
      <c r="AC47" s="4">
        <f t="shared" si="15"/>
        <v>855.62715925555005</v>
      </c>
      <c r="AD47" s="5">
        <f t="shared" si="16"/>
        <v>509.67414379914987</v>
      </c>
      <c r="AE47" s="5">
        <f t="shared" si="17"/>
        <v>509.67414379914987</v>
      </c>
      <c r="AF47" s="4">
        <f t="shared" si="18"/>
        <v>824.85616415690015</v>
      </c>
      <c r="AG47" s="4">
        <f t="shared" si="19"/>
        <v>824.85616415690015</v>
      </c>
      <c r="AH47" s="5">
        <f t="shared" si="20"/>
        <v>488.13814326104989</v>
      </c>
      <c r="AI47" s="5">
        <f t="shared" si="21"/>
        <v>488.13814326104989</v>
      </c>
      <c r="AJ47" s="4">
        <f t="shared" si="22"/>
        <v>822.86400974724995</v>
      </c>
      <c r="AK47" s="6">
        <f t="shared" si="23"/>
        <v>822.86400974724995</v>
      </c>
      <c r="AL47" s="5">
        <f t="shared" si="24"/>
        <v>477.69324763355019</v>
      </c>
      <c r="AM47" s="5">
        <f t="shared" si="25"/>
        <v>477.69324763355019</v>
      </c>
      <c r="AO47" s="11"/>
      <c r="AP47" s="6"/>
    </row>
    <row r="48" spans="1:42" x14ac:dyDescent="0.3">
      <c r="A48" t="s">
        <v>3</v>
      </c>
      <c r="B48" s="13">
        <v>14.292199999999999</v>
      </c>
      <c r="C48" s="4">
        <f t="shared" si="4"/>
        <v>-4.384283374599975</v>
      </c>
      <c r="D48" s="4">
        <f t="shared" si="4"/>
        <v>5.7173018054500941</v>
      </c>
      <c r="E48" s="6">
        <f t="shared" si="4"/>
        <v>3.5614929182000017</v>
      </c>
      <c r="F48" s="6">
        <f t="shared" si="4"/>
        <v>6.5757348014496984</v>
      </c>
      <c r="H48" t="s">
        <v>3</v>
      </c>
      <c r="I48" s="13">
        <v>14.292199999999999</v>
      </c>
      <c r="J48" s="4">
        <f t="shared" si="5"/>
        <v>3.6624591967500137</v>
      </c>
      <c r="K48" s="4">
        <f t="shared" si="6"/>
        <v>12.631013223599549</v>
      </c>
      <c r="L48" s="6">
        <f t="shared" si="7"/>
        <v>9.7854458939496869</v>
      </c>
      <c r="M48" s="6">
        <f t="shared" si="8"/>
        <v>12.868964825999702</v>
      </c>
      <c r="O48" t="s">
        <v>3</v>
      </c>
      <c r="P48" s="13">
        <v>14.292199999999999</v>
      </c>
      <c r="Q48" s="4">
        <f t="shared" si="9"/>
        <v>2.1937732120001039</v>
      </c>
      <c r="R48" s="6">
        <f t="shared" si="10"/>
        <v>11.446840046149948</v>
      </c>
      <c r="S48" s="4">
        <f t="shared" si="11"/>
        <v>8.8109236404500173</v>
      </c>
      <c r="T48" s="6">
        <f t="shared" si="12"/>
        <v>8.7662449640501272</v>
      </c>
      <c r="V48" s="4">
        <f t="shared" si="13"/>
        <v>14.292199999999999</v>
      </c>
      <c r="W48">
        <v>59.8</v>
      </c>
      <c r="AA48" t="s">
        <v>3</v>
      </c>
      <c r="AB48" s="4">
        <f t="shared" si="14"/>
        <v>18.676483374599975</v>
      </c>
      <c r="AC48" s="4">
        <f t="shared" si="15"/>
        <v>8.5748981945499061</v>
      </c>
      <c r="AD48" s="5">
        <f t="shared" si="16"/>
        <v>10.730707081799999</v>
      </c>
      <c r="AE48" s="5">
        <f t="shared" si="17"/>
        <v>7.716465198550301</v>
      </c>
      <c r="AF48" s="4">
        <f t="shared" si="18"/>
        <v>10.629740803249986</v>
      </c>
      <c r="AG48" s="4">
        <f t="shared" si="19"/>
        <v>1.6611867764004504</v>
      </c>
      <c r="AH48" s="5">
        <f t="shared" si="20"/>
        <v>4.5067541060503125</v>
      </c>
      <c r="AI48" s="5">
        <f t="shared" si="21"/>
        <v>1.4232351740002969</v>
      </c>
      <c r="AJ48" s="4">
        <f t="shared" si="22"/>
        <v>12.098426787999895</v>
      </c>
      <c r="AK48" s="6">
        <f t="shared" si="23"/>
        <v>2.8453599538500516</v>
      </c>
      <c r="AL48" s="5">
        <f t="shared" si="24"/>
        <v>5.481276359549982</v>
      </c>
      <c r="AM48" s="5">
        <f t="shared" si="25"/>
        <v>5.5259550359498721</v>
      </c>
      <c r="AO48" s="11"/>
      <c r="AP48" s="6"/>
    </row>
    <row r="49" spans="1:42" x14ac:dyDescent="0.3">
      <c r="A49" t="s">
        <v>4</v>
      </c>
      <c r="B49" s="13">
        <v>0</v>
      </c>
      <c r="C49" s="4">
        <f t="shared" si="4"/>
        <v>-62.075938030850118</v>
      </c>
      <c r="D49" s="4">
        <f t="shared" si="4"/>
        <v>-15.2526224127006</v>
      </c>
      <c r="E49" s="6">
        <f t="shared" si="4"/>
        <v>-25.7296465266007</v>
      </c>
      <c r="F49" s="6">
        <f t="shared" si="4"/>
        <v>-14.235366762249807</v>
      </c>
      <c r="H49" t="s">
        <v>4</v>
      </c>
      <c r="I49" s="13">
        <v>0</v>
      </c>
      <c r="J49" s="4">
        <f t="shared" si="5"/>
        <v>-34.302744066549245</v>
      </c>
      <c r="K49" s="4">
        <f t="shared" si="6"/>
        <v>-5.3498322422506739</v>
      </c>
      <c r="L49" s="6">
        <f t="shared" si="7"/>
        <v>-16.970617921799633</v>
      </c>
      <c r="M49" s="6">
        <f t="shared" si="8"/>
        <v>-5.8448117358498592</v>
      </c>
      <c r="O49" t="s">
        <v>4</v>
      </c>
      <c r="P49" s="13">
        <v>0</v>
      </c>
      <c r="Q49" s="4">
        <f t="shared" si="9"/>
        <v>-40.550793407100734</v>
      </c>
      <c r="R49" s="6">
        <f t="shared" si="10"/>
        <v>-10.633336730349823</v>
      </c>
      <c r="S49" s="4">
        <f t="shared" si="11"/>
        <v>-23.002992247199902</v>
      </c>
      <c r="T49" s="6">
        <f t="shared" si="12"/>
        <v>-23.091973094299746</v>
      </c>
      <c r="V49" s="4">
        <f t="shared" si="13"/>
        <v>0</v>
      </c>
      <c r="W49">
        <v>0</v>
      </c>
      <c r="AA49" t="s">
        <v>4</v>
      </c>
      <c r="AB49" s="4">
        <f t="shared" si="14"/>
        <v>62.075938030850118</v>
      </c>
      <c r="AC49" s="4">
        <f t="shared" si="15"/>
        <v>15.2526224127006</v>
      </c>
      <c r="AD49" s="5">
        <f t="shared" si="16"/>
        <v>25.7296465266007</v>
      </c>
      <c r="AE49" s="5">
        <f t="shared" si="17"/>
        <v>14.235366762249807</v>
      </c>
      <c r="AF49" s="4">
        <f t="shared" si="18"/>
        <v>34.302744066549245</v>
      </c>
      <c r="AG49" s="4">
        <f t="shared" si="19"/>
        <v>5.3498322422506739</v>
      </c>
      <c r="AH49" s="5">
        <f t="shared" si="20"/>
        <v>16.970617921799633</v>
      </c>
      <c r="AI49" s="5">
        <f t="shared" si="21"/>
        <v>5.8448117358498592</v>
      </c>
      <c r="AJ49" s="4">
        <f t="shared" si="22"/>
        <v>40.550793407100734</v>
      </c>
      <c r="AK49" s="6">
        <f t="shared" si="23"/>
        <v>10.633336730349823</v>
      </c>
      <c r="AL49" s="5">
        <f t="shared" si="24"/>
        <v>23.002992247199902</v>
      </c>
      <c r="AM49" s="5">
        <f t="shared" si="25"/>
        <v>23.091973094299746</v>
      </c>
      <c r="AO49" s="11"/>
      <c r="AP49" s="11"/>
    </row>
    <row r="50" spans="1:42" x14ac:dyDescent="0.3">
      <c r="A50" t="s">
        <v>5</v>
      </c>
      <c r="B50" s="13">
        <v>5.4969999999999999</v>
      </c>
      <c r="C50" s="4">
        <f t="shared" si="4"/>
        <v>-33.237483939349268</v>
      </c>
      <c r="D50" s="4">
        <f t="shared" si="4"/>
        <v>-1.2282243443482901</v>
      </c>
      <c r="E50" s="6">
        <f t="shared" si="4"/>
        <v>-13.292533738500389</v>
      </c>
      <c r="F50" s="6">
        <f t="shared" si="4"/>
        <v>0.37493692624862457</v>
      </c>
      <c r="H50" t="s">
        <v>5</v>
      </c>
      <c r="I50" s="13">
        <v>5.4969999999999999</v>
      </c>
      <c r="J50" s="4">
        <f t="shared" si="5"/>
        <v>-24.962265159051729</v>
      </c>
      <c r="K50" s="4">
        <f t="shared" si="6"/>
        <v>9.5690178673996975</v>
      </c>
      <c r="L50" s="6">
        <f t="shared" si="7"/>
        <v>-6.4103232972506543</v>
      </c>
      <c r="M50" s="6">
        <f t="shared" si="8"/>
        <v>9.3397258960998624</v>
      </c>
      <c r="O50" t="s">
        <v>5</v>
      </c>
      <c r="P50" s="13">
        <v>5.4969999999999999</v>
      </c>
      <c r="Q50" s="4">
        <f t="shared" si="9"/>
        <v>-28.772502843049271</v>
      </c>
      <c r="R50" s="6">
        <f t="shared" si="10"/>
        <v>4.1748207035000124</v>
      </c>
      <c r="S50" s="4">
        <f t="shared" si="11"/>
        <v>-9.1881823518490222</v>
      </c>
      <c r="T50" s="6">
        <f t="shared" si="12"/>
        <v>-9.5571579378493219</v>
      </c>
      <c r="V50" s="4">
        <f t="shared" si="13"/>
        <v>5.4969999999999999</v>
      </c>
      <c r="W50">
        <v>23</v>
      </c>
      <c r="AA50" t="s">
        <v>5</v>
      </c>
      <c r="AB50" s="4">
        <f t="shared" si="14"/>
        <v>38.734483939349268</v>
      </c>
      <c r="AC50" s="4">
        <f t="shared" si="15"/>
        <v>6.7252243443482902</v>
      </c>
      <c r="AD50" s="5">
        <f t="shared" si="16"/>
        <v>18.789533738500388</v>
      </c>
      <c r="AE50" s="5">
        <f t="shared" si="17"/>
        <v>5.1220630737513755</v>
      </c>
      <c r="AF50" s="4">
        <f t="shared" si="18"/>
        <v>30.459265159051728</v>
      </c>
      <c r="AG50" s="4">
        <f t="shared" si="19"/>
        <v>-4.0720178673996976</v>
      </c>
      <c r="AH50" s="5">
        <f t="shared" si="20"/>
        <v>11.907323297250654</v>
      </c>
      <c r="AI50" s="5">
        <f t="shared" si="21"/>
        <v>-3.8427258960998625</v>
      </c>
      <c r="AJ50" s="4">
        <f t="shared" si="22"/>
        <v>34.269502843049267</v>
      </c>
      <c r="AK50" s="6">
        <f t="shared" si="23"/>
        <v>1.3221792964999874</v>
      </c>
      <c r="AL50" s="5">
        <f t="shared" si="24"/>
        <v>14.685182351849022</v>
      </c>
      <c r="AM50" s="5">
        <f t="shared" si="25"/>
        <v>15.054157937849322</v>
      </c>
      <c r="AO50" s="11"/>
      <c r="AP50" s="6"/>
    </row>
    <row r="51" spans="1:42" x14ac:dyDescent="0.3">
      <c r="A51" t="s">
        <v>6</v>
      </c>
      <c r="B51" s="13">
        <v>29.2775</v>
      </c>
      <c r="C51" s="4">
        <f t="shared" si="4"/>
        <v>-5.3991544889496534</v>
      </c>
      <c r="D51" s="4">
        <f t="shared" si="4"/>
        <v>22.714024122447132</v>
      </c>
      <c r="E51" s="6">
        <f t="shared" si="4"/>
        <v>8.5596060857013949</v>
      </c>
      <c r="F51" s="6">
        <f t="shared" si="4"/>
        <v>24.286437427548108</v>
      </c>
      <c r="H51" t="s">
        <v>6</v>
      </c>
      <c r="I51" s="13">
        <v>29.2775</v>
      </c>
      <c r="J51" s="4">
        <f t="shared" si="5"/>
        <v>-1.2601645778992434</v>
      </c>
      <c r="K51" s="4">
        <f t="shared" si="6"/>
        <v>31.416074864650046</v>
      </c>
      <c r="L51" s="6">
        <f t="shared" si="7"/>
        <v>12.689999116599433</v>
      </c>
      <c r="M51" s="6">
        <f t="shared" si="8"/>
        <v>31.394488537847476</v>
      </c>
      <c r="O51" t="s">
        <v>6</v>
      </c>
      <c r="P51" s="13">
        <v>29.2775</v>
      </c>
      <c r="Q51" s="4">
        <f t="shared" si="9"/>
        <v>-0.99962263349983282</v>
      </c>
      <c r="R51" s="6">
        <f t="shared" si="10"/>
        <v>27.462702263701839</v>
      </c>
      <c r="S51" s="4">
        <f t="shared" si="11"/>
        <v>13.470432681751568</v>
      </c>
      <c r="T51" s="6">
        <f t="shared" si="12"/>
        <v>12.8591129268505</v>
      </c>
      <c r="V51" s="4">
        <f t="shared" si="13"/>
        <v>29.2775</v>
      </c>
      <c r="W51">
        <v>122.5</v>
      </c>
      <c r="AA51" t="s">
        <v>6</v>
      </c>
      <c r="AB51" s="4">
        <f t="shared" si="14"/>
        <v>34.676654488949652</v>
      </c>
      <c r="AC51" s="4">
        <f t="shared" si="15"/>
        <v>6.5634758775528681</v>
      </c>
      <c r="AD51" s="5">
        <f t="shared" si="16"/>
        <v>20.717893914298607</v>
      </c>
      <c r="AE51" s="5">
        <f t="shared" si="17"/>
        <v>4.9910625724518916</v>
      </c>
      <c r="AF51" s="4">
        <f t="shared" si="18"/>
        <v>30.537664577899243</v>
      </c>
      <c r="AG51" s="4">
        <f t="shared" si="19"/>
        <v>-2.138574864650046</v>
      </c>
      <c r="AH51" s="5">
        <f t="shared" si="20"/>
        <v>16.587500883400565</v>
      </c>
      <c r="AI51" s="5">
        <f t="shared" si="21"/>
        <v>-2.116988537847476</v>
      </c>
      <c r="AJ51" s="4">
        <f t="shared" si="22"/>
        <v>30.277122633499832</v>
      </c>
      <c r="AK51" s="6">
        <f t="shared" si="23"/>
        <v>1.8147977362981607</v>
      </c>
      <c r="AL51" s="5">
        <f t="shared" si="24"/>
        <v>15.807067318248432</v>
      </c>
      <c r="AM51" s="5">
        <f t="shared" si="25"/>
        <v>16.4183870731495</v>
      </c>
      <c r="AO51" s="11"/>
      <c r="AP51" s="6"/>
    </row>
    <row r="52" spans="1:42" x14ac:dyDescent="0.3">
      <c r="A52" t="s">
        <v>7</v>
      </c>
      <c r="B52" s="13">
        <v>-1.673</v>
      </c>
      <c r="C52" s="4">
        <f t="shared" si="4"/>
        <v>-54.183500045551469</v>
      </c>
      <c r="D52" s="4">
        <f t="shared" si="4"/>
        <v>-20.105529881898306</v>
      </c>
      <c r="E52" s="6">
        <f t="shared" si="4"/>
        <v>-48.705530363403724</v>
      </c>
      <c r="F52" s="6">
        <f t="shared" si="4"/>
        <v>-20.507637969497885</v>
      </c>
      <c r="H52" t="s">
        <v>7</v>
      </c>
      <c r="I52" s="13">
        <v>-1.673</v>
      </c>
      <c r="J52" s="4">
        <f t="shared" si="5"/>
        <v>-35.044774050302919</v>
      </c>
      <c r="K52" s="4">
        <f t="shared" si="6"/>
        <v>3.1759510814000622</v>
      </c>
      <c r="L52" s="6">
        <f t="shared" si="7"/>
        <v>-27.455925161098438</v>
      </c>
      <c r="M52" s="6">
        <f t="shared" si="8"/>
        <v>3.06638792269935</v>
      </c>
      <c r="O52" t="s">
        <v>7</v>
      </c>
      <c r="P52" s="13">
        <v>-1.673</v>
      </c>
      <c r="Q52" s="4">
        <f t="shared" si="9"/>
        <v>-39.935959599000959</v>
      </c>
      <c r="R52" s="6">
        <f t="shared" si="10"/>
        <v>-5.8175150726018954</v>
      </c>
      <c r="S52" s="4">
        <f t="shared" si="11"/>
        <v>-32.779778510050946</v>
      </c>
      <c r="T52" s="6">
        <f t="shared" si="12"/>
        <v>-33.703284241203008</v>
      </c>
      <c r="V52" s="4">
        <f t="shared" si="13"/>
        <v>-1.673</v>
      </c>
      <c r="W52">
        <v>-7</v>
      </c>
      <c r="AA52" t="s">
        <v>7</v>
      </c>
      <c r="AB52" s="4">
        <f t="shared" si="14"/>
        <v>52.510500045551467</v>
      </c>
      <c r="AC52" s="4">
        <f t="shared" si="15"/>
        <v>18.432529881898304</v>
      </c>
      <c r="AD52" s="5">
        <f t="shared" si="16"/>
        <v>47.032530363403723</v>
      </c>
      <c r="AE52" s="5">
        <f t="shared" si="17"/>
        <v>18.834637969497884</v>
      </c>
      <c r="AF52" s="4">
        <f t="shared" si="18"/>
        <v>33.371774050302918</v>
      </c>
      <c r="AG52" s="4">
        <f t="shared" si="19"/>
        <v>-4.8489510814000623</v>
      </c>
      <c r="AH52" s="5">
        <f t="shared" si="20"/>
        <v>25.78292516109844</v>
      </c>
      <c r="AI52" s="5">
        <f t="shared" si="21"/>
        <v>-4.7393879226993505</v>
      </c>
      <c r="AJ52" s="4">
        <f t="shared" si="22"/>
        <v>38.262959599000958</v>
      </c>
      <c r="AK52" s="6">
        <f t="shared" si="23"/>
        <v>4.1445150726018953</v>
      </c>
      <c r="AL52" s="5">
        <f t="shared" si="24"/>
        <v>31.106778510050944</v>
      </c>
      <c r="AM52" s="5">
        <f t="shared" si="25"/>
        <v>32.030284241203006</v>
      </c>
      <c r="AO52" s="11"/>
      <c r="AP52" s="6"/>
    </row>
    <row r="53" spans="1:42" x14ac:dyDescent="0.3">
      <c r="A53" t="s">
        <v>8</v>
      </c>
      <c r="B53" s="13">
        <v>33.698999999999998</v>
      </c>
      <c r="C53" s="4">
        <f t="shared" si="4"/>
        <v>-13.982292180904059</v>
      </c>
      <c r="D53" s="4">
        <f t="shared" si="4"/>
        <v>25.072769582002294</v>
      </c>
      <c r="E53" s="6">
        <f t="shared" si="4"/>
        <v>-9.7257697405034396</v>
      </c>
      <c r="F53" s="6">
        <f t="shared" si="4"/>
        <v>23.085195991696345</v>
      </c>
      <c r="H53" t="s">
        <v>8</v>
      </c>
      <c r="I53" s="13">
        <v>33.698999999999998</v>
      </c>
      <c r="J53" s="4">
        <f t="shared" si="5"/>
        <v>-4.9525559778018247</v>
      </c>
      <c r="K53" s="4">
        <f t="shared" si="6"/>
        <v>37.407347317803769</v>
      </c>
      <c r="L53" s="6">
        <f t="shared" si="7"/>
        <v>3.5847735206523086</v>
      </c>
      <c r="M53" s="6">
        <f t="shared" si="8"/>
        <v>37.106017255904788</v>
      </c>
      <c r="O53" t="s">
        <v>8</v>
      </c>
      <c r="P53" s="13">
        <v>33.698999999999998</v>
      </c>
      <c r="Q53" s="4">
        <f t="shared" si="9"/>
        <v>-5.2689462676984524</v>
      </c>
      <c r="R53" s="6">
        <f t="shared" si="10"/>
        <v>30.117318452500147</v>
      </c>
      <c r="S53" s="4">
        <f t="shared" si="11"/>
        <v>2.5180701215988397</v>
      </c>
      <c r="T53" s="6">
        <f t="shared" si="12"/>
        <v>0.41152073010256779</v>
      </c>
      <c r="V53" s="4">
        <f t="shared" si="13"/>
        <v>33.698999999999998</v>
      </c>
      <c r="W53">
        <v>141</v>
      </c>
      <c r="AA53" t="s">
        <v>8</v>
      </c>
      <c r="AB53" s="4">
        <f t="shared" si="14"/>
        <v>47.681292180904059</v>
      </c>
      <c r="AC53" s="4">
        <f t="shared" si="15"/>
        <v>8.6262304179977036</v>
      </c>
      <c r="AD53" s="5">
        <f t="shared" si="16"/>
        <v>43.424769740503436</v>
      </c>
      <c r="AE53" s="5">
        <f t="shared" si="17"/>
        <v>10.613804008303653</v>
      </c>
      <c r="AF53" s="4">
        <f t="shared" si="18"/>
        <v>38.65155597780182</v>
      </c>
      <c r="AG53" s="4">
        <f t="shared" si="19"/>
        <v>-3.7083473178037707</v>
      </c>
      <c r="AH53" s="5">
        <f t="shared" si="20"/>
        <v>30.114226479347689</v>
      </c>
      <c r="AI53" s="5">
        <f t="shared" si="21"/>
        <v>-3.4070172559047904</v>
      </c>
      <c r="AJ53" s="4">
        <f t="shared" si="22"/>
        <v>38.967946267698451</v>
      </c>
      <c r="AK53" s="6">
        <f t="shared" si="23"/>
        <v>3.5816815474998513</v>
      </c>
      <c r="AL53" s="5">
        <f t="shared" si="24"/>
        <v>31.180929878401159</v>
      </c>
      <c r="AM53" s="5">
        <f t="shared" si="25"/>
        <v>33.287479269897432</v>
      </c>
      <c r="AO53" s="11"/>
      <c r="AP53" s="6"/>
    </row>
    <row r="54" spans="1:42" x14ac:dyDescent="0.3">
      <c r="A54" t="s">
        <v>9</v>
      </c>
      <c r="B54" s="13">
        <v>76.957999999999998</v>
      </c>
      <c r="C54" s="4">
        <f t="shared" si="4"/>
        <v>24.683399937245522</v>
      </c>
      <c r="D54" s="4">
        <f t="shared" si="4"/>
        <v>78.455316501752606</v>
      </c>
      <c r="E54" s="6">
        <f t="shared" si="4"/>
        <v>37.079661856899989</v>
      </c>
      <c r="F54" s="6">
        <f t="shared" si="4"/>
        <v>74.735440185754314</v>
      </c>
      <c r="H54" t="s">
        <v>9</v>
      </c>
      <c r="I54" s="13">
        <v>76.957999999999998</v>
      </c>
      <c r="J54" s="4">
        <f t="shared" si="5"/>
        <v>24.192311002549442</v>
      </c>
      <c r="K54" s="4">
        <f t="shared" si="6"/>
        <v>81.013170725652657</v>
      </c>
      <c r="L54" s="6">
        <f t="shared" si="7"/>
        <v>42.373708504606405</v>
      </c>
      <c r="M54" s="6">
        <f t="shared" si="8"/>
        <v>80.392124573499387</v>
      </c>
      <c r="O54" t="s">
        <v>9</v>
      </c>
      <c r="P54" s="13">
        <v>76.957999999999998</v>
      </c>
      <c r="Q54" s="4">
        <f t="shared" si="9"/>
        <v>25.662001002494925</v>
      </c>
      <c r="R54" s="6">
        <f t="shared" si="10"/>
        <v>73.452057756346818</v>
      </c>
      <c r="S54" s="4">
        <f t="shared" si="11"/>
        <v>42.493939324802483</v>
      </c>
      <c r="T54" s="6">
        <f t="shared" si="12"/>
        <v>39.458424869502764</v>
      </c>
      <c r="V54" s="4">
        <f t="shared" si="13"/>
        <v>76.957999999999998</v>
      </c>
      <c r="W54">
        <v>322</v>
      </c>
      <c r="AA54" t="s">
        <v>9</v>
      </c>
      <c r="AB54" s="4">
        <f t="shared" si="14"/>
        <v>52.274600062754473</v>
      </c>
      <c r="AC54" s="4">
        <f t="shared" si="15"/>
        <v>-1.4973165017526071</v>
      </c>
      <c r="AD54" s="5">
        <f t="shared" si="16"/>
        <v>39.878338143100009</v>
      </c>
      <c r="AE54" s="5">
        <f t="shared" si="17"/>
        <v>2.2225598142456846</v>
      </c>
      <c r="AF54" s="4">
        <f t="shared" si="18"/>
        <v>52.765688997450553</v>
      </c>
      <c r="AG54" s="4">
        <f t="shared" si="19"/>
        <v>-4.0551707256526583</v>
      </c>
      <c r="AH54" s="5">
        <f t="shared" si="20"/>
        <v>34.584291495393593</v>
      </c>
      <c r="AI54" s="5">
        <f t="shared" si="21"/>
        <v>-3.434124573499389</v>
      </c>
      <c r="AJ54" s="4">
        <f t="shared" si="22"/>
        <v>51.295998997505073</v>
      </c>
      <c r="AK54" s="6">
        <f t="shared" si="23"/>
        <v>3.5059422436531804</v>
      </c>
      <c r="AL54" s="5">
        <f t="shared" si="24"/>
        <v>34.464060675197516</v>
      </c>
      <c r="AM54" s="5">
        <f t="shared" si="25"/>
        <v>37.499575130497234</v>
      </c>
    </row>
    <row r="55" spans="1:42" x14ac:dyDescent="0.3">
      <c r="A55" t="s">
        <v>10</v>
      </c>
      <c r="B55" s="13">
        <v>-6.931</v>
      </c>
      <c r="C55" s="4">
        <f t="shared" si="4"/>
        <v>-1067.8728257542043</v>
      </c>
      <c r="D55" s="4">
        <f t="shared" si="4"/>
        <v>-171.98385045015152</v>
      </c>
      <c r="E55" s="6">
        <f t="shared" si="4"/>
        <v>-865.93970389564561</v>
      </c>
      <c r="F55" s="6">
        <f t="shared" si="4"/>
        <v>-168.83657655291108</v>
      </c>
      <c r="H55" t="s">
        <v>10</v>
      </c>
      <c r="I55" s="13">
        <v>-6.931</v>
      </c>
      <c r="J55" s="4">
        <f t="shared" si="5"/>
        <v>-1009.1105771399997</v>
      </c>
      <c r="K55" s="6">
        <f t="shared" si="6"/>
        <v>-157.58250742514608</v>
      </c>
      <c r="L55" s="6">
        <f t="shared" si="7"/>
        <v>-813.31543945571059</v>
      </c>
      <c r="M55" s="6">
        <f t="shared" si="8"/>
        <v>-151.82322523415141</v>
      </c>
      <c r="O55" t="s">
        <v>10</v>
      </c>
      <c r="P55" s="13">
        <v>-6.931</v>
      </c>
      <c r="Q55" s="4">
        <f t="shared" si="9"/>
        <v>-1011.0856005403017</v>
      </c>
      <c r="R55" s="6">
        <f t="shared" si="10"/>
        <v>-162.85308521755468</v>
      </c>
      <c r="S55" s="4">
        <f t="shared" si="11"/>
        <v>-818.87078105919397</v>
      </c>
      <c r="T55" s="6">
        <f t="shared" si="12"/>
        <v>-823.09517501319363</v>
      </c>
      <c r="V55" s="4">
        <f t="shared" si="13"/>
        <v>-6.931</v>
      </c>
      <c r="W55">
        <v>-29</v>
      </c>
      <c r="AA55" t="s">
        <v>10</v>
      </c>
      <c r="AB55" s="4">
        <f t="shared" si="14"/>
        <v>1060.9418257542043</v>
      </c>
      <c r="AC55" s="4">
        <f t="shared" si="15"/>
        <v>165.05285045015151</v>
      </c>
      <c r="AD55" s="5">
        <f t="shared" si="16"/>
        <v>859.00870389564557</v>
      </c>
      <c r="AE55" s="5">
        <f t="shared" si="17"/>
        <v>161.90557655291107</v>
      </c>
      <c r="AF55" s="4">
        <f t="shared" si="18"/>
        <v>1002.1795771399997</v>
      </c>
      <c r="AG55" s="4">
        <f t="shared" si="19"/>
        <v>150.65150742514606</v>
      </c>
      <c r="AH55" s="5">
        <f t="shared" si="20"/>
        <v>806.38443945571055</v>
      </c>
      <c r="AI55" s="5">
        <f t="shared" si="21"/>
        <v>144.8922252341514</v>
      </c>
      <c r="AJ55" s="4">
        <f t="shared" si="22"/>
        <v>1004.1546005403017</v>
      </c>
      <c r="AK55" s="6">
        <f t="shared" si="23"/>
        <v>155.92208521755467</v>
      </c>
      <c r="AL55" s="5">
        <f t="shared" si="24"/>
        <v>811.93978105919393</v>
      </c>
      <c r="AM55" s="5">
        <f t="shared" si="25"/>
        <v>816.16417501319359</v>
      </c>
    </row>
    <row r="56" spans="1:42" x14ac:dyDescent="0.3">
      <c r="A56" t="s">
        <v>11</v>
      </c>
      <c r="B56" s="13">
        <v>12.643099999999999</v>
      </c>
      <c r="C56" s="4">
        <f t="shared" si="4"/>
        <v>1.3949536184915545</v>
      </c>
      <c r="D56" s="4">
        <f t="shared" si="4"/>
        <v>5.863825273712493</v>
      </c>
      <c r="E56" s="6">
        <f t="shared" si="4"/>
        <v>2.7274700417480688</v>
      </c>
      <c r="F56" s="6">
        <f t="shared" si="4"/>
        <v>6.1012748684872742</v>
      </c>
      <c r="H56" t="s">
        <v>11</v>
      </c>
      <c r="I56" s="13">
        <v>12.643099999999999</v>
      </c>
      <c r="J56" s="4">
        <f t="shared" si="5"/>
        <v>10.252375712904369</v>
      </c>
      <c r="K56" s="4">
        <f t="shared" si="6"/>
        <v>13.741265781941939</v>
      </c>
      <c r="L56" s="6">
        <f t="shared" si="7"/>
        <v>10.288583011044995</v>
      </c>
      <c r="M56" s="6">
        <f t="shared" si="8"/>
        <v>13.485179155000006</v>
      </c>
      <c r="O56" t="s">
        <v>11</v>
      </c>
      <c r="P56" s="13">
        <v>12.643099999999999</v>
      </c>
      <c r="Q56" s="4">
        <f t="shared" si="9"/>
        <v>9.3148765198992862</v>
      </c>
      <c r="R56" s="6">
        <f t="shared" si="10"/>
        <v>13.017433573700281</v>
      </c>
      <c r="S56" s="4">
        <f t="shared" si="11"/>
        <v>9.8525266594866014</v>
      </c>
      <c r="T56" s="6">
        <f t="shared" si="12"/>
        <v>9.7281542765867179</v>
      </c>
      <c r="V56" s="4">
        <f t="shared" si="13"/>
        <v>12.643099999999999</v>
      </c>
      <c r="W56">
        <v>52.9</v>
      </c>
      <c r="AA56" t="s">
        <v>11</v>
      </c>
      <c r="AB56" s="4">
        <f t="shared" si="14"/>
        <v>11.248146381508445</v>
      </c>
      <c r="AC56" s="4">
        <f t="shared" si="15"/>
        <v>6.7792747262875057</v>
      </c>
      <c r="AD56" s="5">
        <f t="shared" si="16"/>
        <v>9.9156299582519303</v>
      </c>
      <c r="AE56" s="5">
        <f t="shared" si="17"/>
        <v>6.5418251315127245</v>
      </c>
      <c r="AF56" s="4">
        <f t="shared" si="18"/>
        <v>2.3907242870956296</v>
      </c>
      <c r="AG56" s="4">
        <f t="shared" si="19"/>
        <v>-1.0981657819419404</v>
      </c>
      <c r="AH56" s="5">
        <f t="shared" si="20"/>
        <v>2.3545169889550035</v>
      </c>
      <c r="AI56" s="5">
        <f t="shared" si="21"/>
        <v>-0.84207915500000752</v>
      </c>
      <c r="AJ56" s="4">
        <f t="shared" si="22"/>
        <v>3.3282234801007125</v>
      </c>
      <c r="AK56" s="6">
        <f t="shared" si="23"/>
        <v>-0.37433357370028197</v>
      </c>
      <c r="AL56" s="5">
        <f t="shared" si="24"/>
        <v>2.7905733405133972</v>
      </c>
      <c r="AM56" s="5">
        <f t="shared" si="25"/>
        <v>2.9149457234132807</v>
      </c>
    </row>
    <row r="57" spans="1:42" x14ac:dyDescent="0.3">
      <c r="A57" t="s">
        <v>12</v>
      </c>
      <c r="B57" s="13">
        <v>0</v>
      </c>
      <c r="C57" s="4">
        <f t="shared" si="4"/>
        <v>-23.051498731549383</v>
      </c>
      <c r="D57" s="4">
        <f t="shared" si="4"/>
        <v>-11.200668069310739</v>
      </c>
      <c r="E57" s="6">
        <f t="shared" si="4"/>
        <v>-19.215972414691674</v>
      </c>
      <c r="F57" s="6">
        <f t="shared" si="4"/>
        <v>-10.923371621243883</v>
      </c>
      <c r="H57" t="s">
        <v>12</v>
      </c>
      <c r="I57" s="13">
        <v>0</v>
      </c>
      <c r="J57" s="4">
        <f t="shared" si="5"/>
        <v>-17.357477528550479</v>
      </c>
      <c r="K57" s="4">
        <f t="shared" si="6"/>
        <v>-5.42400386514577</v>
      </c>
      <c r="L57" s="6">
        <f t="shared" si="7"/>
        <v>-13.801004686344493</v>
      </c>
      <c r="M57" s="6">
        <f t="shared" si="8"/>
        <v>-5.1672269777413122</v>
      </c>
      <c r="O57" t="s">
        <v>12</v>
      </c>
      <c r="P57" s="13">
        <v>0</v>
      </c>
      <c r="Q57" s="4">
        <f t="shared" si="9"/>
        <v>-22.802314709107858</v>
      </c>
      <c r="R57" s="6">
        <f t="shared" si="10"/>
        <v>-9.6459505320980785</v>
      </c>
      <c r="S57" s="4">
        <f t="shared" si="11"/>
        <v>-18.541901709806361</v>
      </c>
      <c r="T57" s="6">
        <f t="shared" si="12"/>
        <v>-18.638663674704613</v>
      </c>
      <c r="V57" s="4">
        <f t="shared" si="13"/>
        <v>0</v>
      </c>
      <c r="W57">
        <v>0</v>
      </c>
      <c r="AA57" t="s">
        <v>12</v>
      </c>
      <c r="AB57" s="4">
        <f t="shared" si="14"/>
        <v>23.051498731549383</v>
      </c>
      <c r="AC57" s="4">
        <f t="shared" si="15"/>
        <v>11.200668069310739</v>
      </c>
      <c r="AD57" s="5">
        <f t="shared" si="16"/>
        <v>19.215972414691674</v>
      </c>
      <c r="AE57" s="5">
        <f t="shared" si="17"/>
        <v>10.923371621243883</v>
      </c>
      <c r="AF57" s="4">
        <f t="shared" si="18"/>
        <v>17.357477528550479</v>
      </c>
      <c r="AG57" s="4">
        <f t="shared" si="19"/>
        <v>5.42400386514577</v>
      </c>
      <c r="AH57" s="5">
        <f t="shared" si="20"/>
        <v>13.801004686344493</v>
      </c>
      <c r="AI57" s="5">
        <f t="shared" si="21"/>
        <v>5.1672269777413122</v>
      </c>
      <c r="AJ57" s="4">
        <f t="shared" si="22"/>
        <v>22.802314709107858</v>
      </c>
      <c r="AK57" s="6">
        <f t="shared" si="23"/>
        <v>9.6459505320980785</v>
      </c>
      <c r="AL57" s="5">
        <f t="shared" si="24"/>
        <v>18.541901709806361</v>
      </c>
      <c r="AM57" s="5">
        <f t="shared" si="25"/>
        <v>18.638663674704613</v>
      </c>
    </row>
    <row r="58" spans="1:42" x14ac:dyDescent="0.3">
      <c r="A58" t="s">
        <v>13</v>
      </c>
      <c r="B58" s="13">
        <v>10.516</v>
      </c>
      <c r="C58" s="4">
        <f t="shared" si="4"/>
        <v>-5.0100985989599236</v>
      </c>
      <c r="D58" s="4">
        <f t="shared" si="4"/>
        <v>1.4575790666010884</v>
      </c>
      <c r="E58" s="6">
        <f t="shared" si="4"/>
        <v>-1.0799438495021425</v>
      </c>
      <c r="F58" s="6">
        <f t="shared" si="4"/>
        <v>2.1629624955500888</v>
      </c>
      <c r="H58" t="s">
        <v>13</v>
      </c>
      <c r="I58" s="13">
        <v>10.516</v>
      </c>
      <c r="J58" s="4">
        <f t="shared" si="5"/>
        <v>0.78156308225641602</v>
      </c>
      <c r="K58" s="4">
        <f t="shared" si="6"/>
        <v>8.2338031533106975</v>
      </c>
      <c r="L58" s="6">
        <f t="shared" si="7"/>
        <v>5.34995774415437</v>
      </c>
      <c r="M58" s="6">
        <f t="shared" si="8"/>
        <v>8.8906800979001872</v>
      </c>
      <c r="O58" t="s">
        <v>13</v>
      </c>
      <c r="P58" s="13">
        <v>10.516</v>
      </c>
      <c r="Q58" s="4">
        <f t="shared" si="9"/>
        <v>-2.0203295861963704</v>
      </c>
      <c r="R58" s="6">
        <f t="shared" si="10"/>
        <v>5.6234263842487877</v>
      </c>
      <c r="S58" s="4">
        <f t="shared" si="11"/>
        <v>2.8618198256941643</v>
      </c>
      <c r="T58" s="6">
        <f t="shared" si="12"/>
        <v>2.6687979035035223</v>
      </c>
      <c r="V58" s="4">
        <f t="shared" si="13"/>
        <v>10.516</v>
      </c>
      <c r="W58">
        <v>44</v>
      </c>
      <c r="AA58" t="s">
        <v>13</v>
      </c>
      <c r="AB58" s="4">
        <f t="shared" si="14"/>
        <v>15.526098598959923</v>
      </c>
      <c r="AC58" s="4">
        <f t="shared" si="15"/>
        <v>9.0584209333989119</v>
      </c>
      <c r="AD58" s="5">
        <f t="shared" si="16"/>
        <v>11.595943849502142</v>
      </c>
      <c r="AE58" s="5">
        <f t="shared" si="17"/>
        <v>8.3530375044499117</v>
      </c>
      <c r="AF58" s="4">
        <f t="shared" si="18"/>
        <v>9.7344369177435848</v>
      </c>
      <c r="AG58" s="4">
        <f t="shared" si="19"/>
        <v>2.2821968466893026</v>
      </c>
      <c r="AH58" s="5">
        <f t="shared" si="20"/>
        <v>5.16604225584563</v>
      </c>
      <c r="AI58" s="5">
        <f t="shared" si="21"/>
        <v>1.6253199020998128</v>
      </c>
      <c r="AJ58" s="4">
        <f t="shared" si="22"/>
        <v>12.53632958619637</v>
      </c>
      <c r="AK58" s="6">
        <f t="shared" si="23"/>
        <v>4.8925736157512123</v>
      </c>
      <c r="AL58" s="5">
        <f t="shared" si="24"/>
        <v>7.6541801743058357</v>
      </c>
      <c r="AM58" s="5">
        <f t="shared" si="25"/>
        <v>7.8472020964964777</v>
      </c>
    </row>
    <row r="59" spans="1:42" x14ac:dyDescent="0.3">
      <c r="A59" t="s">
        <v>14</v>
      </c>
      <c r="B59" s="13">
        <v>31.930399999999999</v>
      </c>
      <c r="C59" s="4">
        <f t="shared" si="4"/>
        <v>-23.790453918752796</v>
      </c>
      <c r="D59" s="4">
        <f t="shared" si="4"/>
        <v>-9.9354834153840415</v>
      </c>
      <c r="E59" s="6">
        <f t="shared" si="4"/>
        <v>-18.284183558136444</v>
      </c>
      <c r="F59" s="6">
        <f t="shared" si="4"/>
        <v>-9.765365589956911</v>
      </c>
      <c r="H59" t="s">
        <v>14</v>
      </c>
      <c r="I59" s="13">
        <v>31.930399999999999</v>
      </c>
      <c r="J59" s="4">
        <f t="shared" si="5"/>
        <v>-6.8950116350343569</v>
      </c>
      <c r="K59" s="4">
        <f t="shared" si="6"/>
        <v>7.3033320667164059</v>
      </c>
      <c r="L59" s="6">
        <f t="shared" si="7"/>
        <v>-0.12029357116018204</v>
      </c>
      <c r="M59" s="6">
        <f t="shared" si="8"/>
        <v>3.6596354039987831</v>
      </c>
      <c r="O59" t="s">
        <v>14</v>
      </c>
      <c r="P59" s="13">
        <v>31.930399999999999</v>
      </c>
      <c r="Q59" s="4">
        <f t="shared" si="9"/>
        <v>-7.1507845072449161</v>
      </c>
      <c r="R59" s="6">
        <f t="shared" si="10"/>
        <v>5.5939961887160203</v>
      </c>
      <c r="S59" s="4">
        <f t="shared" si="11"/>
        <v>-1.0257270286927807</v>
      </c>
      <c r="T59" s="6">
        <f t="shared" si="12"/>
        <v>-1.211093334974215</v>
      </c>
      <c r="V59" s="4">
        <f t="shared" si="13"/>
        <v>31.930399999999999</v>
      </c>
      <c r="W59">
        <v>133.6</v>
      </c>
      <c r="AA59" t="s">
        <v>14</v>
      </c>
      <c r="AB59" s="4">
        <f t="shared" si="14"/>
        <v>55.720853918752795</v>
      </c>
      <c r="AC59" s="4">
        <f t="shared" si="15"/>
        <v>41.86588341538404</v>
      </c>
      <c r="AD59" s="5">
        <f t="shared" si="16"/>
        <v>50.214583558136439</v>
      </c>
      <c r="AE59" s="5">
        <f t="shared" si="17"/>
        <v>41.695765589956906</v>
      </c>
      <c r="AF59" s="4">
        <f t="shared" si="18"/>
        <v>38.825411635034357</v>
      </c>
      <c r="AG59" s="4">
        <f t="shared" si="19"/>
        <v>24.627067933283591</v>
      </c>
      <c r="AH59" s="5">
        <f t="shared" si="20"/>
        <v>32.050693571160181</v>
      </c>
      <c r="AI59" s="5">
        <f t="shared" si="21"/>
        <v>28.270764596001214</v>
      </c>
      <c r="AJ59" s="4">
        <f t="shared" si="22"/>
        <v>39.081184507244913</v>
      </c>
      <c r="AK59" s="6">
        <f t="shared" si="23"/>
        <v>26.336403811283979</v>
      </c>
      <c r="AL59" s="5">
        <f t="shared" si="24"/>
        <v>32.956127028692777</v>
      </c>
      <c r="AM59" s="5">
        <f t="shared" si="25"/>
        <v>33.141493334974214</v>
      </c>
    </row>
    <row r="60" spans="1:42" x14ac:dyDescent="0.3">
      <c r="A60" t="s">
        <v>15</v>
      </c>
      <c r="B60" s="13">
        <v>17.136299999999999</v>
      </c>
      <c r="C60" s="4">
        <f t="shared" si="4"/>
        <v>-14.522013101861114</v>
      </c>
      <c r="D60" s="4">
        <f t="shared" si="4"/>
        <v>-0.94421354464883167</v>
      </c>
      <c r="E60" s="6">
        <f t="shared" si="4"/>
        <v>-1.9125862050223372</v>
      </c>
      <c r="F60" s="6">
        <f t="shared" si="4"/>
        <v>-0.77120917547905243</v>
      </c>
      <c r="H60" t="s">
        <v>15</v>
      </c>
      <c r="I60" s="13">
        <v>17.136299999999999</v>
      </c>
      <c r="J60" s="4">
        <f t="shared" si="5"/>
        <v>6.5885987462017752</v>
      </c>
      <c r="K60" s="4">
        <f t="shared" si="6"/>
        <v>20.882010137176533</v>
      </c>
      <c r="L60" s="6">
        <f t="shared" si="7"/>
        <v>19.999041519730021</v>
      </c>
      <c r="M60" s="6">
        <f t="shared" si="8"/>
        <v>21.001299693160654</v>
      </c>
      <c r="O60" t="s">
        <v>15</v>
      </c>
      <c r="P60" s="13">
        <v>17.136299999999999</v>
      </c>
      <c r="Q60" s="4">
        <f t="shared" si="9"/>
        <v>5.5579143924501091</v>
      </c>
      <c r="R60" s="6">
        <f t="shared" si="10"/>
        <v>18.307024903935844</v>
      </c>
      <c r="S60" s="4">
        <f t="shared" si="11"/>
        <v>18.095554202434712</v>
      </c>
      <c r="T60" s="6">
        <f t="shared" si="12"/>
        <v>17.137347195928406</v>
      </c>
      <c r="V60" s="4">
        <f t="shared" si="13"/>
        <v>17.136299999999999</v>
      </c>
      <c r="W60">
        <v>71.7</v>
      </c>
      <c r="AA60" t="s">
        <v>15</v>
      </c>
      <c r="AB60" s="4">
        <f t="shared" si="14"/>
        <v>31.658313101861111</v>
      </c>
      <c r="AC60" s="4">
        <f t="shared" si="15"/>
        <v>18.080513544648831</v>
      </c>
      <c r="AD60" s="5">
        <f t="shared" si="16"/>
        <v>19.048886205022335</v>
      </c>
      <c r="AE60" s="5">
        <f t="shared" si="17"/>
        <v>17.907509175479049</v>
      </c>
      <c r="AF60" s="4">
        <f t="shared" si="18"/>
        <v>10.547701253798223</v>
      </c>
      <c r="AG60" s="4">
        <f t="shared" si="19"/>
        <v>-3.745710137176534</v>
      </c>
      <c r="AH60" s="5">
        <f t="shared" si="20"/>
        <v>-2.8627415197300223</v>
      </c>
      <c r="AI60" s="5">
        <f t="shared" si="21"/>
        <v>-3.8649996931606552</v>
      </c>
      <c r="AJ60" s="4">
        <f t="shared" si="22"/>
        <v>11.57838560754989</v>
      </c>
      <c r="AK60" s="6">
        <f t="shared" si="23"/>
        <v>-1.1707249039358452</v>
      </c>
      <c r="AL60" s="5">
        <f t="shared" si="24"/>
        <v>-0.95925420243471393</v>
      </c>
      <c r="AM60" s="5">
        <f t="shared" si="25"/>
        <v>-1.0471959284075183E-3</v>
      </c>
    </row>
    <row r="61" spans="1:42" x14ac:dyDescent="0.3">
      <c r="A61" t="s">
        <v>16</v>
      </c>
      <c r="B61" s="13">
        <v>47.895600000000002</v>
      </c>
      <c r="C61" s="4">
        <f t="shared" si="4"/>
        <v>22.112807270493743</v>
      </c>
      <c r="D61" s="4">
        <f t="shared" si="4"/>
        <v>33.333555643771618</v>
      </c>
      <c r="E61" s="6">
        <f t="shared" si="4"/>
        <v>32.95786570614986</v>
      </c>
      <c r="F61" s="6">
        <f t="shared" si="4"/>
        <v>33.264717851659874</v>
      </c>
      <c r="H61" t="s">
        <v>16</v>
      </c>
      <c r="I61" s="13">
        <v>47.895600000000002</v>
      </c>
      <c r="J61" s="4">
        <f t="shared" si="5"/>
        <v>38.084179064476764</v>
      </c>
      <c r="K61" s="4">
        <f t="shared" si="6"/>
        <v>50.627905716624532</v>
      </c>
      <c r="L61" s="6">
        <f t="shared" si="7"/>
        <v>50.171204302564696</v>
      </c>
      <c r="M61" s="6">
        <f t="shared" si="8"/>
        <v>50.533277284042292</v>
      </c>
      <c r="O61" t="s">
        <v>16</v>
      </c>
      <c r="P61" s="13">
        <v>47.895600000000002</v>
      </c>
      <c r="Q61" s="4">
        <f t="shared" si="9"/>
        <v>38.056443144618257</v>
      </c>
      <c r="R61" s="6">
        <f t="shared" si="10"/>
        <v>48.591888392949933</v>
      </c>
      <c r="S61" s="4">
        <f t="shared" si="11"/>
        <v>48.679614221049604</v>
      </c>
      <c r="T61" s="6">
        <f t="shared" si="12"/>
        <v>47.907275528466265</v>
      </c>
      <c r="V61" s="4">
        <f t="shared" si="13"/>
        <v>47.895600000000002</v>
      </c>
      <c r="W61">
        <v>200.4</v>
      </c>
      <c r="AA61" t="s">
        <v>16</v>
      </c>
      <c r="AB61" s="4">
        <f t="shared" si="14"/>
        <v>25.782792729506259</v>
      </c>
      <c r="AC61" s="4">
        <f t="shared" si="15"/>
        <v>14.562044356228384</v>
      </c>
      <c r="AD61" s="5">
        <f t="shared" si="16"/>
        <v>14.937734293850141</v>
      </c>
      <c r="AE61" s="5">
        <f t="shared" si="17"/>
        <v>14.630882148340127</v>
      </c>
      <c r="AF61" s="4">
        <f t="shared" si="18"/>
        <v>9.8114209355232376</v>
      </c>
      <c r="AG61" s="4">
        <f t="shared" si="19"/>
        <v>-2.7323057166245306</v>
      </c>
      <c r="AH61" s="5">
        <f t="shared" si="20"/>
        <v>-2.2756043025646946</v>
      </c>
      <c r="AI61" s="5">
        <f t="shared" si="21"/>
        <v>-2.6376772840422902</v>
      </c>
      <c r="AJ61" s="4">
        <f t="shared" si="22"/>
        <v>9.839156855381745</v>
      </c>
      <c r="AK61" s="6">
        <f t="shared" si="23"/>
        <v>-0.69628839294993128</v>
      </c>
      <c r="AL61" s="5">
        <f t="shared" si="24"/>
        <v>-0.78401422104960261</v>
      </c>
      <c r="AM61" s="5">
        <f t="shared" si="25"/>
        <v>-1.1675528466263074E-2</v>
      </c>
    </row>
    <row r="62" spans="1:42" x14ac:dyDescent="0.3">
      <c r="A62" t="s">
        <v>17</v>
      </c>
      <c r="B62" s="13">
        <v>83.339299999999994</v>
      </c>
      <c r="C62" s="4">
        <f t="shared" si="4"/>
        <v>62.544562125428897</v>
      </c>
      <c r="D62" s="4">
        <f t="shared" si="4"/>
        <v>73.452936269639238</v>
      </c>
      <c r="E62" s="6">
        <f t="shared" si="4"/>
        <v>72.2429097008052</v>
      </c>
      <c r="F62" s="6">
        <f t="shared" si="4"/>
        <v>73.675388387398328</v>
      </c>
      <c r="H62" t="s">
        <v>17</v>
      </c>
      <c r="I62" s="13">
        <v>83.339299999999994</v>
      </c>
      <c r="J62" s="4">
        <f t="shared" si="5"/>
        <v>72.785517165469244</v>
      </c>
      <c r="K62" s="4">
        <f t="shared" si="6"/>
        <v>85.609113054588136</v>
      </c>
      <c r="L62" s="6">
        <f t="shared" si="7"/>
        <v>84.431277723101289</v>
      </c>
      <c r="M62" s="6">
        <f t="shared" si="8"/>
        <v>85.871725780352818</v>
      </c>
      <c r="O62" t="s">
        <v>17</v>
      </c>
      <c r="P62" s="13">
        <v>83.339299999999994</v>
      </c>
      <c r="Q62" s="4">
        <f t="shared" si="9"/>
        <v>74.112009497473181</v>
      </c>
      <c r="R62" s="6">
        <f t="shared" si="10"/>
        <v>84.586209818638224</v>
      </c>
      <c r="S62" s="4">
        <f t="shared" si="11"/>
        <v>84.365953984123593</v>
      </c>
      <c r="T62" s="6">
        <f t="shared" si="12"/>
        <v>83.725204033671929</v>
      </c>
      <c r="V62" s="4">
        <f t="shared" si="13"/>
        <v>83.339299999999994</v>
      </c>
      <c r="W62">
        <v>348.7</v>
      </c>
      <c r="AA62" t="s">
        <v>17</v>
      </c>
      <c r="AB62" s="4">
        <f t="shared" si="14"/>
        <v>20.794737874571098</v>
      </c>
      <c r="AC62" s="4">
        <f t="shared" si="15"/>
        <v>9.8863637303607561</v>
      </c>
      <c r="AD62" s="5">
        <f t="shared" si="16"/>
        <v>11.096390299194795</v>
      </c>
      <c r="AE62" s="5">
        <f t="shared" si="17"/>
        <v>9.663911612601666</v>
      </c>
      <c r="AF62" s="4">
        <f t="shared" si="18"/>
        <v>10.55378283453075</v>
      </c>
      <c r="AG62" s="4">
        <f t="shared" si="19"/>
        <v>-2.2698130545881412</v>
      </c>
      <c r="AH62" s="5">
        <f t="shared" si="20"/>
        <v>-1.0919777231012944</v>
      </c>
      <c r="AI62" s="5">
        <f t="shared" si="21"/>
        <v>-2.5324257803528241</v>
      </c>
      <c r="AJ62" s="4">
        <f t="shared" si="22"/>
        <v>9.227290502526813</v>
      </c>
      <c r="AK62" s="6">
        <f t="shared" si="23"/>
        <v>-1.2469098186382297</v>
      </c>
      <c r="AL62" s="5">
        <f t="shared" si="24"/>
        <v>-1.0266539841235982</v>
      </c>
      <c r="AM62" s="5">
        <f t="shared" si="25"/>
        <v>-0.3859040336719346</v>
      </c>
    </row>
    <row r="63" spans="1:42" x14ac:dyDescent="0.3">
      <c r="A63" t="s">
        <v>18</v>
      </c>
      <c r="B63" s="13">
        <v>-8.3650000000000002</v>
      </c>
      <c r="C63" s="4">
        <f t="shared" si="4"/>
        <v>-354.69039498344705</v>
      </c>
      <c r="D63" s="4">
        <f t="shared" si="4"/>
        <v>-70.969253668667733</v>
      </c>
      <c r="E63" s="6">
        <f t="shared" si="4"/>
        <v>-305.84499275249516</v>
      </c>
      <c r="F63" s="6">
        <f t="shared" si="4"/>
        <v>-79.302642579601709</v>
      </c>
      <c r="H63" t="s">
        <v>18</v>
      </c>
      <c r="I63" s="13">
        <v>-8.3650000000000002</v>
      </c>
      <c r="J63" s="4">
        <f t="shared" si="5"/>
        <v>-331.79539712118066</v>
      </c>
      <c r="K63" s="4">
        <f t="shared" si="6"/>
        <v>-60.669124482776979</v>
      </c>
      <c r="L63" s="6">
        <f t="shared" si="7"/>
        <v>-273.97566777605778</v>
      </c>
      <c r="M63" s="6">
        <f t="shared" si="8"/>
        <v>-68.031191438666369</v>
      </c>
      <c r="O63" t="s">
        <v>18</v>
      </c>
      <c r="P63" s="13">
        <v>-8.3650000000000002</v>
      </c>
      <c r="Q63" s="4">
        <f t="shared" si="9"/>
        <v>-330.49450717675489</v>
      </c>
      <c r="R63" s="6">
        <f t="shared" si="10"/>
        <v>-60.950750746422138</v>
      </c>
      <c r="S63" s="4">
        <f t="shared" si="11"/>
        <v>-271.64679176865928</v>
      </c>
      <c r="T63" s="6">
        <f t="shared" si="12"/>
        <v>-271.92879453794643</v>
      </c>
      <c r="V63" s="4">
        <f t="shared" si="13"/>
        <v>-8.3650000000000002</v>
      </c>
      <c r="W63">
        <v>-35</v>
      </c>
      <c r="AA63" t="s">
        <v>18</v>
      </c>
      <c r="AB63" s="4">
        <f t="shared" si="14"/>
        <v>346.32539498344704</v>
      </c>
      <c r="AC63" s="4">
        <f t="shared" si="15"/>
        <v>62.604253668667731</v>
      </c>
      <c r="AD63" s="5">
        <f t="shared" si="16"/>
        <v>297.47999275249515</v>
      </c>
      <c r="AE63" s="5">
        <f t="shared" si="17"/>
        <v>70.937642579601714</v>
      </c>
      <c r="AF63" s="4">
        <f t="shared" si="18"/>
        <v>323.43039712118065</v>
      </c>
      <c r="AG63" s="4">
        <f t="shared" si="19"/>
        <v>52.304124482776977</v>
      </c>
      <c r="AH63" s="5">
        <f t="shared" si="20"/>
        <v>265.61066777605777</v>
      </c>
      <c r="AI63" s="5">
        <f t="shared" si="21"/>
        <v>59.666191438666367</v>
      </c>
      <c r="AJ63" s="4">
        <f t="shared" si="22"/>
        <v>322.12950717675488</v>
      </c>
      <c r="AK63" s="6">
        <f t="shared" si="23"/>
        <v>52.585750746422136</v>
      </c>
      <c r="AL63" s="5">
        <f t="shared" si="24"/>
        <v>263.28179176865928</v>
      </c>
      <c r="AM63" s="5">
        <f t="shared" si="25"/>
        <v>263.56379453794642</v>
      </c>
    </row>
    <row r="64" spans="1:42" x14ac:dyDescent="0.3">
      <c r="Y64" s="6"/>
      <c r="Z64" s="6"/>
      <c r="AA64" s="6" t="s">
        <v>46</v>
      </c>
      <c r="AB64" s="6">
        <f t="array" ref="AB64">AVERAGE(ABS(AB46:AB63))</f>
        <v>156.11898584607883</v>
      </c>
      <c r="AC64" s="6">
        <f t="array" ref="AC64">AVERAGE(ABS(AC46:AC63))</f>
        <v>73.179150086518817</v>
      </c>
      <c r="AD64" s="6">
        <f t="array" ref="AD64">AVERAGE(ABS(AD46:AD63))</f>
        <v>113.13851051661092</v>
      </c>
      <c r="AE64" s="6">
        <f t="array" ref="AE64">AVERAGE(ABS(AE46:AE63))</f>
        <v>52.442856326619307</v>
      </c>
      <c r="AF64" s="6">
        <f t="array" ref="AF64">AVERAGE(ABS(AF46:AF63))</f>
        <v>140.10757197364512</v>
      </c>
      <c r="AG64" s="6">
        <f t="array" ref="AG64">AVERAGE(ABS(AG46:AG63))</f>
        <v>63.186439353265591</v>
      </c>
      <c r="AH64" s="6">
        <f t="array" ref="AH64">AVERAGE(ABS(AH46:AH63))</f>
        <v>98.486181272239463</v>
      </c>
      <c r="AI64" s="6">
        <f t="array" ref="AI64">AVERAGE(ABS(AI46:AI63))</f>
        <v>43.055952024089819</v>
      </c>
      <c r="AJ64" s="6">
        <f t="array" ref="AJ64">AVERAGE(ABS(AJ46:AJ63))</f>
        <v>141.69454698531217</v>
      </c>
      <c r="AK64" s="6">
        <f t="array" ref="AK64">AVERAGE(ABS(AK46:AK63))</f>
        <v>63.934496412649295</v>
      </c>
      <c r="AL64" s="6">
        <f t="array" ref="AL64">AVERAGE(ABS(AL46:AL63))</f>
        <v>99.493609426682028</v>
      </c>
      <c r="AM64" s="6">
        <f t="array" ref="AM64">AVERAGE(ABS(AM46:AM63))</f>
        <v>100.0443954318134</v>
      </c>
    </row>
    <row r="80" spans="34:38" x14ac:dyDescent="0.3">
      <c r="AH80" t="s">
        <v>46</v>
      </c>
      <c r="AI80" s="3" t="s">
        <v>49</v>
      </c>
      <c r="AJ80" s="3" t="s">
        <v>50</v>
      </c>
      <c r="AK80" s="3" t="s">
        <v>51</v>
      </c>
      <c r="AL80" s="7" t="s">
        <v>52</v>
      </c>
    </row>
    <row r="81" spans="34:38" x14ac:dyDescent="0.3">
      <c r="AH81" s="3" t="s">
        <v>41</v>
      </c>
      <c r="AI81" s="4">
        <v>156.1</v>
      </c>
      <c r="AJ81" s="4">
        <v>140.1</v>
      </c>
      <c r="AK81" s="4">
        <v>141.69999999999999</v>
      </c>
      <c r="AL81" s="8">
        <f>AVERAGE(AI81:AK81)</f>
        <v>145.96666666666667</v>
      </c>
    </row>
    <row r="82" spans="34:38" x14ac:dyDescent="0.3">
      <c r="AH82" s="3" t="s">
        <v>47</v>
      </c>
      <c r="AI82" s="4">
        <v>73.2</v>
      </c>
      <c r="AJ82" s="4">
        <v>63.2</v>
      </c>
      <c r="AK82" s="4">
        <v>63.9</v>
      </c>
      <c r="AL82" s="8">
        <f t="shared" ref="AL82:AL84" si="26">AVERAGE(AI82:AK82)</f>
        <v>66.766666666666666</v>
      </c>
    </row>
    <row r="83" spans="34:38" x14ac:dyDescent="0.3">
      <c r="AH83" s="3" t="s">
        <v>42</v>
      </c>
      <c r="AI83" s="4">
        <v>113.1</v>
      </c>
      <c r="AJ83" s="4">
        <v>98.5</v>
      </c>
      <c r="AK83" s="4">
        <v>99.5</v>
      </c>
      <c r="AL83" s="8">
        <f t="shared" si="26"/>
        <v>103.7</v>
      </c>
    </row>
    <row r="84" spans="34:38" x14ac:dyDescent="0.3">
      <c r="AH84" s="3" t="s">
        <v>48</v>
      </c>
      <c r="AI84" s="4">
        <v>52.4</v>
      </c>
      <c r="AJ84" s="4">
        <v>43.1</v>
      </c>
      <c r="AK84" s="4">
        <v>100</v>
      </c>
      <c r="AL84" s="8">
        <f t="shared" si="26"/>
        <v>65.166666666666671</v>
      </c>
    </row>
    <row r="85" spans="34:38" x14ac:dyDescent="0.3">
      <c r="AH85" s="7" t="s">
        <v>52</v>
      </c>
      <c r="AI85" s="8">
        <f>AVERAGE(AI81:AI84)</f>
        <v>98.699999999999989</v>
      </c>
      <c r="AJ85" s="8">
        <f t="shared" ref="AJ85:AK85" si="27">AVERAGE(AJ81:AJ84)</f>
        <v>86.225000000000009</v>
      </c>
      <c r="AK85" s="8">
        <f t="shared" si="27"/>
        <v>101.27500000000001</v>
      </c>
    </row>
    <row r="106" spans="1:9" x14ac:dyDescent="0.3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3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3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3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3">
      <c r="A110" s="1"/>
      <c r="B110" s="1"/>
      <c r="C110" s="1"/>
      <c r="D110" s="1"/>
      <c r="E110" s="1"/>
      <c r="F110" s="9"/>
      <c r="G110" s="1"/>
      <c r="H110" s="1"/>
      <c r="I110" s="1"/>
    </row>
    <row r="111" spans="1:9" x14ac:dyDescent="0.3">
      <c r="A111" s="1"/>
      <c r="B111" s="1"/>
      <c r="C111" s="10"/>
      <c r="D111" s="10"/>
      <c r="E111" s="10"/>
      <c r="F111" s="1"/>
      <c r="G111" s="10"/>
      <c r="H111" s="10"/>
      <c r="I111" s="10"/>
    </row>
    <row r="112" spans="1:9" x14ac:dyDescent="0.3">
      <c r="A112" s="1"/>
      <c r="B112" s="1"/>
      <c r="C112" s="10"/>
      <c r="D112" s="10"/>
      <c r="E112" s="10"/>
      <c r="F112" s="1"/>
      <c r="G112" s="10"/>
      <c r="H112" s="10"/>
      <c r="I112" s="10"/>
    </row>
    <row r="113" spans="1:37" x14ac:dyDescent="0.3">
      <c r="A113" s="1"/>
      <c r="B113" s="1"/>
      <c r="C113" s="10"/>
      <c r="D113" s="10"/>
      <c r="E113" s="10"/>
      <c r="F113" s="1"/>
      <c r="G113" s="10"/>
      <c r="H113" s="10"/>
      <c r="I113" s="10"/>
    </row>
    <row r="114" spans="1:37" x14ac:dyDescent="0.3">
      <c r="A114" s="1"/>
      <c r="B114" s="9"/>
      <c r="C114" s="1"/>
      <c r="D114" s="1"/>
      <c r="E114" s="1"/>
      <c r="F114" s="1"/>
      <c r="G114" s="10"/>
      <c r="H114" s="10"/>
      <c r="I114" s="10"/>
    </row>
    <row r="115" spans="1:37" x14ac:dyDescent="0.3">
      <c r="A115" s="1"/>
      <c r="B115" s="1"/>
      <c r="C115" s="1"/>
      <c r="D115" s="1"/>
      <c r="E115" s="1"/>
      <c r="F115" s="9"/>
      <c r="G115" s="1"/>
      <c r="H115" s="1"/>
      <c r="I115" s="1"/>
    </row>
    <row r="116" spans="1:37" x14ac:dyDescent="0.3">
      <c r="A116" s="1"/>
      <c r="B116" s="1"/>
      <c r="C116" s="10"/>
      <c r="D116" s="10"/>
      <c r="E116" s="10"/>
      <c r="F116" s="1"/>
      <c r="G116" s="10"/>
      <c r="H116" s="10"/>
      <c r="I116" s="10"/>
    </row>
    <row r="117" spans="1:37" x14ac:dyDescent="0.3">
      <c r="A117" s="1"/>
      <c r="B117" s="1"/>
      <c r="C117" s="10"/>
      <c r="D117" s="10"/>
      <c r="E117" s="10"/>
      <c r="F117" s="1"/>
      <c r="G117" s="10"/>
      <c r="H117" s="10"/>
      <c r="I117" s="10"/>
    </row>
    <row r="118" spans="1:37" x14ac:dyDescent="0.3">
      <c r="A118" s="1"/>
      <c r="B118" s="1"/>
      <c r="C118" s="1"/>
      <c r="D118" s="1"/>
      <c r="E118" s="1"/>
      <c r="F118" s="1"/>
      <c r="G118" s="10"/>
      <c r="H118" s="10"/>
      <c r="I118" s="10"/>
    </row>
    <row r="119" spans="1:37" x14ac:dyDescent="0.3">
      <c r="A119" s="1"/>
      <c r="B119" s="1"/>
      <c r="C119" s="1"/>
      <c r="D119" s="1"/>
      <c r="E119" s="1"/>
      <c r="F119" s="1"/>
      <c r="G119" s="1"/>
      <c r="H119" s="1"/>
      <c r="I119" s="1"/>
    </row>
    <row r="120" spans="1:37" x14ac:dyDescent="0.3">
      <c r="A120" s="1"/>
      <c r="B120" s="1"/>
      <c r="C120" s="1"/>
      <c r="D120" s="1"/>
      <c r="E120" s="1"/>
      <c r="F120" s="1"/>
      <c r="G120" s="1"/>
      <c r="H120" s="1"/>
      <c r="I120" s="1"/>
    </row>
    <row r="121" spans="1:37" x14ac:dyDescent="0.3">
      <c r="A121" s="1"/>
      <c r="B121" s="1"/>
      <c r="C121" s="1"/>
      <c r="D121" s="1"/>
      <c r="E121" s="1"/>
      <c r="F121" s="1"/>
      <c r="G121" s="10"/>
      <c r="H121" s="10"/>
      <c r="I121" s="10"/>
    </row>
    <row r="122" spans="1:37" x14ac:dyDescent="0.3">
      <c r="A122" s="1"/>
      <c r="B122" s="1"/>
      <c r="C122" s="1"/>
      <c r="D122" s="1"/>
      <c r="E122" s="1"/>
      <c r="F122" s="1"/>
      <c r="G122" s="10"/>
      <c r="H122" s="10"/>
      <c r="I122" s="10"/>
    </row>
    <row r="123" spans="1:37" x14ac:dyDescent="0.3">
      <c r="A123" s="1"/>
      <c r="B123" s="1"/>
      <c r="C123" s="1"/>
      <c r="D123" s="1"/>
      <c r="E123" s="1"/>
      <c r="F123" s="1"/>
      <c r="G123" s="10"/>
      <c r="H123" s="10"/>
      <c r="I123" s="10"/>
    </row>
    <row r="124" spans="1:37" x14ac:dyDescent="0.3">
      <c r="A124" s="1"/>
      <c r="B124" s="1"/>
      <c r="C124" s="1"/>
      <c r="D124" s="1"/>
      <c r="E124" s="1"/>
      <c r="F124" s="1"/>
      <c r="G124" s="10"/>
      <c r="H124" s="10"/>
      <c r="I124" s="10"/>
    </row>
    <row r="125" spans="1:37" x14ac:dyDescent="0.3">
      <c r="A125" s="1"/>
      <c r="B125" s="1"/>
      <c r="C125" s="1"/>
      <c r="D125" s="1"/>
      <c r="E125" s="1"/>
      <c r="F125" s="1"/>
      <c r="G125" s="10"/>
      <c r="H125" s="10"/>
      <c r="I125" s="10"/>
    </row>
    <row r="126" spans="1:37" x14ac:dyDescent="0.3">
      <c r="A126" s="1"/>
      <c r="B126" s="1"/>
      <c r="C126" s="1"/>
      <c r="D126" s="1"/>
      <c r="E126" s="1"/>
      <c r="F126" s="1"/>
      <c r="G126" s="1"/>
      <c r="H126" s="1"/>
      <c r="I126" s="1"/>
      <c r="AA126" s="4"/>
    </row>
    <row r="127" spans="1:37" x14ac:dyDescent="0.3"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</row>
    <row r="131" spans="26:36" x14ac:dyDescent="0.3"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YiJen</cp:lastModifiedBy>
  <dcterms:created xsi:type="dcterms:W3CDTF">2023-10-14T06:57:59Z</dcterms:created>
  <dcterms:modified xsi:type="dcterms:W3CDTF">2023-10-23T17:05:07Z</dcterms:modified>
</cp:coreProperties>
</file>