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Lab404\OneDrive\桌面\計算化學\"/>
    </mc:Choice>
  </mc:AlternateContent>
  <xr:revisionPtr revIDLastSave="0" documentId="13_ncr:1_{6C26403A-9817-4F9D-9077-E52D5CBB663B}" xr6:coauthVersionLast="36" xr6:coauthVersionMax="36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1" l="1"/>
  <c r="T13" i="1"/>
  <c r="T11" i="1"/>
  <c r="S12" i="1"/>
  <c r="S13" i="1"/>
  <c r="S11" i="1"/>
  <c r="S14" i="1" s="1" a="1"/>
  <c r="S14" i="1" s="1"/>
  <c r="R12" i="1"/>
  <c r="R13" i="1"/>
  <c r="R11" i="1"/>
  <c r="R14" i="1" s="1" a="1"/>
  <c r="R14" i="1" s="1"/>
  <c r="T24" i="1"/>
  <c r="T25" i="1"/>
  <c r="S24" i="1"/>
  <c r="S25" i="1"/>
  <c r="R24" i="1"/>
  <c r="R25" i="1"/>
  <c r="Q24" i="1"/>
  <c r="Q25" i="1"/>
  <c r="Q19" i="1"/>
  <c r="T23" i="1"/>
  <c r="S23" i="1"/>
  <c r="S26" i="1" s="1" a="1"/>
  <c r="S26" i="1" s="1"/>
  <c r="R23" i="1"/>
  <c r="R26" i="1" s="1" a="1"/>
  <c r="R26" i="1" s="1"/>
  <c r="Q23" i="1"/>
  <c r="Q26" i="1" s="1" a="1"/>
  <c r="Q26" i="1" s="1"/>
  <c r="T19" i="1"/>
  <c r="T18" i="1"/>
  <c r="S18" i="1"/>
  <c r="S19" i="1"/>
  <c r="R18" i="1"/>
  <c r="R19" i="1"/>
  <c r="Q18" i="1"/>
  <c r="T17" i="1"/>
  <c r="S17" i="1"/>
  <c r="R17" i="1"/>
  <c r="R20" i="1" s="1" a="1"/>
  <c r="R20" i="1" s="1"/>
  <c r="Q17" i="1"/>
  <c r="Q12" i="1"/>
  <c r="Q13" i="1"/>
  <c r="Q11" i="1"/>
  <c r="Q14" i="1" s="1" a="1"/>
  <c r="Q14" i="1" s="1"/>
  <c r="H39" i="1"/>
  <c r="I39" i="1" s="1"/>
  <c r="H35" i="1"/>
  <c r="I35" i="1" s="1"/>
  <c r="H31" i="1"/>
  <c r="I31" i="1" s="1"/>
  <c r="H26" i="1"/>
  <c r="I26" i="1" s="1"/>
  <c r="H22" i="1"/>
  <c r="I22" i="1" s="1"/>
  <c r="H18" i="1"/>
  <c r="I18" i="1" s="1"/>
  <c r="H13" i="1"/>
  <c r="I13" i="1" s="1"/>
  <c r="H9" i="1"/>
  <c r="I9" i="1" s="1"/>
  <c r="H5" i="1"/>
  <c r="I5" i="1" s="1"/>
  <c r="D39" i="1"/>
  <c r="E39" i="1" s="1"/>
  <c r="D35" i="1"/>
  <c r="E35" i="1" s="1"/>
  <c r="D31" i="1"/>
  <c r="E31" i="1" s="1"/>
  <c r="D26" i="1"/>
  <c r="E26" i="1" s="1"/>
  <c r="D22" i="1"/>
  <c r="E22" i="1" s="1"/>
  <c r="D18" i="1"/>
  <c r="E18" i="1" s="1"/>
  <c r="D13" i="1"/>
  <c r="E13" i="1" s="1"/>
  <c r="D9" i="1"/>
  <c r="E9" i="1" s="1"/>
  <c r="D5" i="1"/>
  <c r="E5" i="1" s="1"/>
  <c r="Q20" i="1" l="1" a="1"/>
  <c r="Q20" i="1" s="1"/>
  <c r="S20" i="1" a="1"/>
  <c r="S20" i="1" s="1"/>
  <c r="T20" i="1" a="1"/>
  <c r="T20" i="1" s="1"/>
  <c r="T26" i="1" a="1"/>
  <c r="T26" i="1" s="1"/>
  <c r="T14" i="1" a="1"/>
  <c r="T14" i="1" s="1"/>
  <c r="B5" i="1"/>
  <c r="F5" i="1" l="1"/>
  <c r="G5" i="1" s="1"/>
  <c r="F18" i="1"/>
  <c r="G18" i="1" s="1"/>
  <c r="F39" i="1"/>
  <c r="G39" i="1" s="1"/>
  <c r="F26" i="1"/>
  <c r="G26" i="1" s="1"/>
  <c r="F31" i="1"/>
  <c r="G31" i="1" s="1"/>
  <c r="F35" i="1"/>
  <c r="G35" i="1" s="1"/>
  <c r="F22" i="1"/>
  <c r="G22" i="1" s="1"/>
  <c r="F9" i="1"/>
  <c r="G9" i="1" s="1"/>
  <c r="F13" i="1"/>
  <c r="G13" i="1" s="1"/>
  <c r="B13" i="1"/>
  <c r="C13" i="1" l="1"/>
  <c r="B39" i="1" l="1"/>
  <c r="C39" i="1" s="1"/>
  <c r="B35" i="1"/>
  <c r="C35" i="1" s="1"/>
  <c r="B31" i="1"/>
  <c r="C31" i="1" s="1"/>
  <c r="B26" i="1"/>
  <c r="C26" i="1" s="1"/>
  <c r="B22" i="1"/>
  <c r="C22" i="1" s="1"/>
  <c r="B18" i="1"/>
  <c r="C18" i="1" s="1"/>
  <c r="B9" i="1"/>
  <c r="C9" i="1" s="1"/>
  <c r="C5" i="1"/>
</calcChain>
</file>

<file path=xl/sharedStrings.xml><?xml version="1.0" encoding="utf-8"?>
<sst xmlns="http://schemas.openxmlformats.org/spreadsheetml/2006/main" count="183" uniqueCount="52">
  <si>
    <t>He anion</t>
    <phoneticPr fontId="1" type="noConversion"/>
  </si>
  <si>
    <t>He atom</t>
    <phoneticPr fontId="1" type="noConversion"/>
  </si>
  <si>
    <t>MP2</t>
    <phoneticPr fontId="1" type="noConversion"/>
  </si>
  <si>
    <t>EA</t>
    <phoneticPr fontId="1" type="noConversion"/>
  </si>
  <si>
    <t>Ne atom</t>
    <phoneticPr fontId="1" type="noConversion"/>
  </si>
  <si>
    <t>Ne anion</t>
    <phoneticPr fontId="1" type="noConversion"/>
  </si>
  <si>
    <t>Ar atom</t>
    <phoneticPr fontId="1" type="noConversion"/>
  </si>
  <si>
    <t>Ar anion</t>
    <phoneticPr fontId="1" type="noConversion"/>
  </si>
  <si>
    <t>B3LYP</t>
    <phoneticPr fontId="1" type="noConversion"/>
  </si>
  <si>
    <t>M062X</t>
    <phoneticPr fontId="1" type="noConversion"/>
  </si>
  <si>
    <t>Ar anion</t>
    <phoneticPr fontId="1" type="noConversion"/>
  </si>
  <si>
    <t>kcal/mol</t>
    <phoneticPr fontId="1" type="noConversion"/>
  </si>
  <si>
    <t>EA</t>
    <phoneticPr fontId="1" type="noConversion"/>
  </si>
  <si>
    <t>EA</t>
    <phoneticPr fontId="1" type="noConversion"/>
  </si>
  <si>
    <t>He</t>
    <phoneticPr fontId="1" type="noConversion"/>
  </si>
  <si>
    <t>Ar</t>
    <phoneticPr fontId="1" type="noConversion"/>
  </si>
  <si>
    <t>Ne</t>
    <phoneticPr fontId="1" type="noConversion"/>
  </si>
  <si>
    <t>實驗值(kcal/mol)</t>
    <phoneticPr fontId="1" type="noConversion"/>
  </si>
  <si>
    <t>6-31G(+difu)</t>
    <phoneticPr fontId="1" type="noConversion"/>
  </si>
  <si>
    <t>6-31++G(+difu)</t>
    <phoneticPr fontId="1" type="noConversion"/>
  </si>
  <si>
    <t>Hartrees</t>
    <phoneticPr fontId="1" type="noConversion"/>
  </si>
  <si>
    <t>6-31+G(+difu)</t>
    <phoneticPr fontId="1" type="noConversion"/>
  </si>
  <si>
    <t>MP2</t>
    <phoneticPr fontId="1" type="noConversion"/>
  </si>
  <si>
    <t>He</t>
    <phoneticPr fontId="1" type="noConversion"/>
  </si>
  <si>
    <t>Ne</t>
    <phoneticPr fontId="1" type="noConversion"/>
  </si>
  <si>
    <t>Ar</t>
    <phoneticPr fontId="1" type="noConversion"/>
  </si>
  <si>
    <t>B3LYP</t>
    <phoneticPr fontId="1" type="noConversion"/>
  </si>
  <si>
    <t>M062X</t>
    <phoneticPr fontId="1" type="noConversion"/>
  </si>
  <si>
    <t>MAE</t>
    <phoneticPr fontId="1" type="noConversion"/>
  </si>
  <si>
    <t>6-31++G(+difu*2)</t>
    <phoneticPr fontId="1" type="noConversion"/>
  </si>
  <si>
    <t>EA</t>
    <phoneticPr fontId="1" type="noConversion"/>
  </si>
  <si>
    <t>B3LYP</t>
    <phoneticPr fontId="1" type="noConversion"/>
  </si>
  <si>
    <t>MAE</t>
    <phoneticPr fontId="1" type="noConversion"/>
  </si>
  <si>
    <t>絕對誤差</t>
  </si>
  <si>
    <t>絕對誤差</t>
    <phoneticPr fontId="1" type="noConversion"/>
  </si>
  <si>
    <t>6-31G(+)</t>
  </si>
  <si>
    <t>6-31G(+)</t>
    <phoneticPr fontId="1" type="noConversion"/>
  </si>
  <si>
    <t>6-31+G(+)</t>
  </si>
  <si>
    <t>6-31+G(+)</t>
    <phoneticPr fontId="1" type="noConversion"/>
  </si>
  <si>
    <t>6-31++G(+)</t>
  </si>
  <si>
    <t>6-31++G(+)</t>
    <phoneticPr fontId="1" type="noConversion"/>
  </si>
  <si>
    <t>6-31++G(++)</t>
  </si>
  <si>
    <t>6-31++G(++)</t>
    <phoneticPr fontId="1" type="noConversion"/>
  </si>
  <si>
    <t>EA</t>
  </si>
  <si>
    <t>MP2</t>
  </si>
  <si>
    <t>He</t>
  </si>
  <si>
    <t>Ne</t>
  </si>
  <si>
    <t>Ar</t>
  </si>
  <si>
    <t>MAE</t>
  </si>
  <si>
    <t>B3LYP</t>
  </si>
  <si>
    <t>M062X</t>
  </si>
  <si>
    <t>(kcal/mol)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</si>
</sst>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2" fillId="0" borderId="5" xfId="0" applyFont="1" applyBorder="1">
      <alignment vertical="center"/>
    </xf>
    <xf numFmtId="0" fontId="0" fillId="0" borderId="6" xfId="0" applyBorder="1">
      <alignment vertical="center"/>
    </xf>
    <xf numFmtId="0" fontId="2" fillId="0" borderId="7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0" fontId="0" fillId="4" borderId="0" xfId="0" applyFill="1" applyBorder="1">
      <alignment vertical="center"/>
    </xf>
    <xf numFmtId="0" fontId="0" fillId="3" borderId="0" xfId="0" applyFill="1" applyBorder="1">
      <alignment vertical="center"/>
    </xf>
    <xf numFmtId="0" fontId="0" fillId="2" borderId="0" xfId="0" applyFill="1" applyBorder="1">
      <alignment vertical="center"/>
    </xf>
    <xf numFmtId="0" fontId="0" fillId="5" borderId="0" xfId="0" applyFill="1" applyBorder="1">
      <alignment vertical="center"/>
    </xf>
    <xf numFmtId="0" fontId="0" fillId="0" borderId="0" xfId="0" applyFill="1" applyBorder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176" fontId="0" fillId="0" borderId="0" xfId="0" applyNumberFormat="1" applyFill="1" applyBorder="1">
      <alignment vertical="center"/>
    </xf>
    <xf numFmtId="176" fontId="0" fillId="6" borderId="0" xfId="0" applyNumberFormat="1" applyFill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0" fontId="0" fillId="0" borderId="9" xfId="0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6" borderId="0" xfId="0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MP2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工作表2!$C$1</c:f>
              <c:strCache>
                <c:ptCount val="1"/>
                <c:pt idx="0">
                  <c:v>He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工作表2!$B$2:$B$5</c:f>
              <c:strCache>
                <c:ptCount val="4"/>
                <c:pt idx="0">
                  <c:v>6-31G(+)</c:v>
                </c:pt>
                <c:pt idx="1">
                  <c:v>6-31+G(+)</c:v>
                </c:pt>
                <c:pt idx="2">
                  <c:v>6-31++G(+)</c:v>
                </c:pt>
                <c:pt idx="3">
                  <c:v>6-31++G(++)</c:v>
                </c:pt>
              </c:strCache>
            </c:strRef>
          </c:cat>
          <c:val>
            <c:numRef>
              <c:f>工作表2!$C$2:$C$5</c:f>
              <c:numCache>
                <c:formatCode>0.0_ </c:formatCode>
                <c:ptCount val="4"/>
                <c:pt idx="0">
                  <c:v>860.33805683299988</c:v>
                </c:pt>
                <c:pt idx="1">
                  <c:v>133.55098344480001</c:v>
                </c:pt>
                <c:pt idx="2">
                  <c:v>30.922200249299848</c:v>
                </c:pt>
                <c:pt idx="3">
                  <c:v>22.972037724699817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F4-4FEE-9BC3-0822072D8EE9}"/>
            </c:ext>
          </c:extLst>
        </c:ser>
        <c:ser>
          <c:idx val="1"/>
          <c:order val="1"/>
          <c:tx>
            <c:strRef>
              <c:f>工作表2!$D$1</c:f>
              <c:strCache>
                <c:ptCount val="1"/>
                <c:pt idx="0">
                  <c:v>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工作表2!$B$2:$B$5</c:f>
              <c:strCache>
                <c:ptCount val="4"/>
                <c:pt idx="0">
                  <c:v>6-31G(+)</c:v>
                </c:pt>
                <c:pt idx="1">
                  <c:v>6-31+G(+)</c:v>
                </c:pt>
                <c:pt idx="2">
                  <c:v>6-31++G(+)</c:v>
                </c:pt>
                <c:pt idx="3">
                  <c:v>6-31++G(++)</c:v>
                </c:pt>
              </c:strCache>
            </c:strRef>
          </c:cat>
          <c:val>
            <c:numRef>
              <c:f>工作表2!$D$2:$D$5</c:f>
              <c:numCache>
                <c:formatCode>0.0_ </c:formatCode>
                <c:ptCount val="4"/>
                <c:pt idx="0">
                  <c:v>1080.9006304848886</c:v>
                </c:pt>
                <c:pt idx="1">
                  <c:v>44.657117241314424</c:v>
                </c:pt>
                <c:pt idx="2">
                  <c:v>44.657117241314424</c:v>
                </c:pt>
                <c:pt idx="3">
                  <c:v>42.004573947391265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F4-4FEE-9BC3-0822072D8EE9}"/>
            </c:ext>
          </c:extLst>
        </c:ser>
        <c:ser>
          <c:idx val="2"/>
          <c:order val="2"/>
          <c:tx>
            <c:strRef>
              <c:f>工作表2!$E$1</c:f>
              <c:strCache>
                <c:ptCount val="1"/>
                <c:pt idx="0">
                  <c:v>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工作表2!$B$2:$B$5</c:f>
              <c:strCache>
                <c:ptCount val="4"/>
                <c:pt idx="0">
                  <c:v>6-31G(+)</c:v>
                </c:pt>
                <c:pt idx="1">
                  <c:v>6-31+G(+)</c:v>
                </c:pt>
                <c:pt idx="2">
                  <c:v>6-31++G(+)</c:v>
                </c:pt>
                <c:pt idx="3">
                  <c:v>6-31++G(++)</c:v>
                </c:pt>
              </c:strCache>
            </c:strRef>
          </c:cat>
          <c:val>
            <c:numRef>
              <c:f>工作表2!$E$2:$E$5</c:f>
              <c:numCache>
                <c:formatCode>0.0_ </c:formatCode>
                <c:ptCount val="4"/>
                <c:pt idx="0">
                  <c:v>382.08866132750745</c:v>
                </c:pt>
                <c:pt idx="1">
                  <c:v>20.027577244014942</c:v>
                </c:pt>
                <c:pt idx="2">
                  <c:v>20.027577244014942</c:v>
                </c:pt>
                <c:pt idx="3">
                  <c:v>20.027577244014942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F4-4FEE-9BC3-0822072D8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04217439"/>
        <c:axId val="818118175"/>
      </c:barChart>
      <c:catAx>
        <c:axId val="8042174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 sz="1200"/>
                  <a:t>基底函數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18118175"/>
        <c:crosses val="autoZero"/>
        <c:auto val="1"/>
        <c:lblAlgn val="ctr"/>
        <c:lblOffset val="100"/>
        <c:noMultiLvlLbl val="0"/>
      </c:catAx>
      <c:valAx>
        <c:axId val="818118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en-US" sz="1200"/>
                  <a:t>能量</a:t>
                </a:r>
                <a:r>
                  <a:rPr lang="en-US" altLang="zh-TW" sz="1200" b="0" i="0" u="none" strike="noStrike" baseline="0">
                    <a:effectLst/>
                  </a:rPr>
                  <a:t>(kcal/mol)</a:t>
                </a:r>
                <a:endParaRPr lang="zh-TW" altLang="en-US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04217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B3LYP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工作表2!$C$1</c:f>
              <c:strCache>
                <c:ptCount val="1"/>
                <c:pt idx="0">
                  <c:v>He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工作表2!$B$6:$B$9</c:f>
              <c:strCache>
                <c:ptCount val="4"/>
                <c:pt idx="0">
                  <c:v>6-31G(+)</c:v>
                </c:pt>
                <c:pt idx="1">
                  <c:v>6-31+G(+)</c:v>
                </c:pt>
                <c:pt idx="2">
                  <c:v>6-31++G(+)</c:v>
                </c:pt>
                <c:pt idx="3">
                  <c:v>6-31++G(++)</c:v>
                </c:pt>
              </c:strCache>
            </c:strRef>
          </c:cat>
          <c:val>
            <c:numRef>
              <c:f>工作表2!$C$6:$C$9</c:f>
              <c:numCache>
                <c:formatCode>0.0_ </c:formatCode>
                <c:ptCount val="4"/>
                <c:pt idx="0">
                  <c:v>829.87437740999997</c:v>
                </c:pt>
                <c:pt idx="1">
                  <c:v>122.41495772720025</c:v>
                </c:pt>
                <c:pt idx="2">
                  <c:v>95.293830494499829</c:v>
                </c:pt>
                <c:pt idx="3">
                  <c:v>18.871391911500194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53-4483-AC7E-5A9E39E3ED76}"/>
            </c:ext>
          </c:extLst>
        </c:ser>
        <c:ser>
          <c:idx val="1"/>
          <c:order val="1"/>
          <c:tx>
            <c:strRef>
              <c:f>工作表2!$D$1</c:f>
              <c:strCache>
                <c:ptCount val="1"/>
                <c:pt idx="0">
                  <c:v>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工作表2!$B$6:$B$9</c:f>
              <c:strCache>
                <c:ptCount val="4"/>
                <c:pt idx="0">
                  <c:v>6-31G(+)</c:v>
                </c:pt>
                <c:pt idx="1">
                  <c:v>6-31+G(+)</c:v>
                </c:pt>
                <c:pt idx="2">
                  <c:v>6-31++G(+)</c:v>
                </c:pt>
                <c:pt idx="3">
                  <c:v>6-31++G(++)</c:v>
                </c:pt>
              </c:strCache>
            </c:strRef>
          </c:cat>
          <c:val>
            <c:numRef>
              <c:f>工作表2!$D$6:$D$9</c:f>
              <c:numCache>
                <c:formatCode>0.0_ </c:formatCode>
                <c:ptCount val="4"/>
                <c:pt idx="0">
                  <c:v>1009.3797274517888</c:v>
                </c:pt>
                <c:pt idx="1">
                  <c:v>36.994291087810353</c:v>
                </c:pt>
                <c:pt idx="2">
                  <c:v>36.994291087810353</c:v>
                </c:pt>
                <c:pt idx="3">
                  <c:v>34.632221710006455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53-4483-AC7E-5A9E39E3ED76}"/>
            </c:ext>
          </c:extLst>
        </c:ser>
        <c:ser>
          <c:idx val="2"/>
          <c:order val="2"/>
          <c:tx>
            <c:strRef>
              <c:f>工作表2!$E$1</c:f>
              <c:strCache>
                <c:ptCount val="1"/>
                <c:pt idx="0">
                  <c:v>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工作表2!$B$6:$B$9</c:f>
              <c:strCache>
                <c:ptCount val="4"/>
                <c:pt idx="0">
                  <c:v>6-31G(+)</c:v>
                </c:pt>
                <c:pt idx="1">
                  <c:v>6-31+G(+)</c:v>
                </c:pt>
                <c:pt idx="2">
                  <c:v>6-31++G(+)</c:v>
                </c:pt>
                <c:pt idx="3">
                  <c:v>6-31++G(++)</c:v>
                </c:pt>
              </c:strCache>
            </c:strRef>
          </c:cat>
          <c:val>
            <c:numRef>
              <c:f>工作表2!$E$6:$E$9</c:f>
              <c:numCache>
                <c:formatCode>0.0_ </c:formatCode>
                <c:ptCount val="4"/>
                <c:pt idx="0">
                  <c:v>343.52227194196411</c:v>
                </c:pt>
                <c:pt idx="1">
                  <c:v>14.49652466536117</c:v>
                </c:pt>
                <c:pt idx="2">
                  <c:v>14.49652466536117</c:v>
                </c:pt>
                <c:pt idx="3">
                  <c:v>14.49652466536117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53-4483-AC7E-5A9E39E3E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2796783"/>
        <c:axId val="803130095"/>
      </c:barChart>
      <c:catAx>
        <c:axId val="5727967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zh-TW" sz="1200" b="0" i="0" baseline="0">
                    <a:effectLst/>
                  </a:rPr>
                  <a:t>基底函數</a:t>
                </a:r>
                <a:endParaRPr lang="zh-TW" altLang="zh-TW" sz="12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03130095"/>
        <c:crosses val="autoZero"/>
        <c:auto val="1"/>
        <c:lblAlgn val="ctr"/>
        <c:lblOffset val="100"/>
        <c:noMultiLvlLbl val="0"/>
      </c:catAx>
      <c:valAx>
        <c:axId val="803130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zh-TW" sz="1400" b="0" i="0" baseline="0">
                    <a:effectLst/>
                  </a:rPr>
                  <a:t>能量</a:t>
                </a:r>
                <a:r>
                  <a:rPr lang="en-US" altLang="zh-TW" sz="1400" b="0" i="0" baseline="0">
                    <a:effectLst/>
                  </a:rPr>
                  <a:t>(kcal/mol)</a:t>
                </a:r>
                <a:endParaRPr lang="zh-TW" altLang="zh-TW" sz="1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572796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M062X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工作表2!$C$1</c:f>
              <c:strCache>
                <c:ptCount val="1"/>
                <c:pt idx="0">
                  <c:v>He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工作表2!$B$10:$B$13</c:f>
              <c:strCache>
                <c:ptCount val="4"/>
                <c:pt idx="0">
                  <c:v>6-31G(+)</c:v>
                </c:pt>
                <c:pt idx="1">
                  <c:v>6-31+G(+)</c:v>
                </c:pt>
                <c:pt idx="2">
                  <c:v>6-31++G(+)</c:v>
                </c:pt>
                <c:pt idx="3">
                  <c:v>6-31++G(++)</c:v>
                </c:pt>
              </c:strCache>
            </c:strRef>
          </c:cat>
          <c:val>
            <c:numRef>
              <c:f>工作表2!$C$10:$C$13</c:f>
              <c:numCache>
                <c:formatCode>0.0_ </c:formatCode>
                <c:ptCount val="4"/>
                <c:pt idx="0">
                  <c:v>827.90192837029997</c:v>
                </c:pt>
                <c:pt idx="1">
                  <c:v>119.1985975968</c:v>
                </c:pt>
                <c:pt idx="2">
                  <c:v>94.826712794900189</c:v>
                </c:pt>
                <c:pt idx="3">
                  <c:v>21.863166570799873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1-4989-852B-5EEC9BE4A43D}"/>
            </c:ext>
          </c:extLst>
        </c:ser>
        <c:ser>
          <c:idx val="1"/>
          <c:order val="1"/>
          <c:tx>
            <c:strRef>
              <c:f>工作表2!$D$1</c:f>
              <c:strCache>
                <c:ptCount val="1"/>
                <c:pt idx="0">
                  <c:v>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工作表2!$B$10:$B$13</c:f>
              <c:strCache>
                <c:ptCount val="4"/>
                <c:pt idx="0">
                  <c:v>6-31G(+)</c:v>
                </c:pt>
                <c:pt idx="1">
                  <c:v>6-31+G(+)</c:v>
                </c:pt>
                <c:pt idx="2">
                  <c:v>6-31++G(+)</c:v>
                </c:pt>
                <c:pt idx="3">
                  <c:v>6-31++G(++)</c:v>
                </c:pt>
              </c:strCache>
            </c:strRef>
          </c:cat>
          <c:val>
            <c:numRef>
              <c:f>工作表2!$D$10:$D$13</c:f>
              <c:numCache>
                <c:formatCode>0.0_ </c:formatCode>
                <c:ptCount val="4"/>
                <c:pt idx="0">
                  <c:v>1011.2406053913078</c:v>
                </c:pt>
                <c:pt idx="1">
                  <c:v>41.743718456097106</c:v>
                </c:pt>
                <c:pt idx="2">
                  <c:v>41.743718456097106</c:v>
                </c:pt>
                <c:pt idx="3">
                  <c:v>39.266752180401504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1-4989-852B-5EEC9BE4A43D}"/>
            </c:ext>
          </c:extLst>
        </c:ser>
        <c:ser>
          <c:idx val="2"/>
          <c:order val="2"/>
          <c:tx>
            <c:strRef>
              <c:f>工作表2!$E$1</c:f>
              <c:strCache>
                <c:ptCount val="1"/>
                <c:pt idx="0">
                  <c:v>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工作表2!$B$10:$B$13</c:f>
              <c:strCache>
                <c:ptCount val="4"/>
                <c:pt idx="0">
                  <c:v>6-31G(+)</c:v>
                </c:pt>
                <c:pt idx="1">
                  <c:v>6-31+G(+)</c:v>
                </c:pt>
                <c:pt idx="2">
                  <c:v>6-31++G(+)</c:v>
                </c:pt>
                <c:pt idx="3">
                  <c:v>6-31++G(++)</c:v>
                </c:pt>
              </c:strCache>
            </c:strRef>
          </c:cat>
          <c:val>
            <c:numRef>
              <c:f>工作表2!$E$10:$E$13</c:f>
              <c:numCache>
                <c:formatCode>0.0_ </c:formatCode>
                <c:ptCount val="4"/>
                <c:pt idx="0">
                  <c:v>341.27309143329978</c:v>
                </c:pt>
                <c:pt idx="1">
                  <c:v>17.205481018298968</c:v>
                </c:pt>
                <c:pt idx="2">
                  <c:v>17.205481018298968</c:v>
                </c:pt>
                <c:pt idx="3">
                  <c:v>17.205481018298968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1-4989-852B-5EEC9BE4A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2179855"/>
        <c:axId val="896521055"/>
      </c:barChart>
      <c:catAx>
        <c:axId val="9021798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zh-TW" sz="1400" b="0" i="0" baseline="0">
                    <a:effectLst/>
                  </a:rPr>
                  <a:t>基底函數</a:t>
                </a:r>
                <a:endParaRPr lang="zh-TW" altLang="zh-TW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896521055"/>
        <c:crosses val="autoZero"/>
        <c:auto val="1"/>
        <c:lblAlgn val="ctr"/>
        <c:lblOffset val="100"/>
        <c:noMultiLvlLbl val="0"/>
      </c:catAx>
      <c:valAx>
        <c:axId val="896521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zh-TW" altLang="zh-TW" sz="1400" b="0" i="0" baseline="0">
                    <a:effectLst/>
                  </a:rPr>
                  <a:t>能量</a:t>
                </a:r>
                <a:r>
                  <a:rPr lang="en-US" altLang="zh-TW" sz="1400" b="0" i="0" baseline="0">
                    <a:effectLst/>
                  </a:rPr>
                  <a:t>(kcal/mol)</a:t>
                </a:r>
                <a:endParaRPr lang="zh-TW" altLang="zh-TW" sz="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902179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63682</xdr:colOff>
      <xdr:row>11</xdr:row>
      <xdr:rowOff>170362</xdr:rowOff>
    </xdr:from>
    <xdr:to>
      <xdr:col>26</xdr:col>
      <xdr:colOff>377191</xdr:colOff>
      <xdr:row>25</xdr:row>
      <xdr:rowOff>22316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8E906E87-4E5C-4A65-B382-C36DE038BA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15785</xdr:colOff>
      <xdr:row>25</xdr:row>
      <xdr:rowOff>158387</xdr:rowOff>
    </xdr:from>
    <xdr:to>
      <xdr:col>26</xdr:col>
      <xdr:colOff>323850</xdr:colOff>
      <xdr:row>39</xdr:row>
      <xdr:rowOff>20139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9CC8426D-3D57-4C28-BD6B-EEE7683A0E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155122</xdr:colOff>
      <xdr:row>22</xdr:row>
      <xdr:rowOff>39733</xdr:rowOff>
    </xdr:from>
    <xdr:to>
      <xdr:col>16</xdr:col>
      <xdr:colOff>158387</xdr:colOff>
      <xdr:row>35</xdr:row>
      <xdr:rowOff>108313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E5F9E597-D6D3-42E0-9B6E-01E91F7EF6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="70" zoomScaleNormal="70" workbookViewId="0">
      <selection activeCell="L31" sqref="L31"/>
    </sheetView>
  </sheetViews>
  <sheetFormatPr defaultRowHeight="16.2" x14ac:dyDescent="0.3"/>
  <cols>
    <col min="1" max="1" width="11.44140625" customWidth="1"/>
    <col min="2" max="2" width="11" customWidth="1"/>
    <col min="3" max="3" width="13.44140625" customWidth="1"/>
    <col min="4" max="4" width="15" customWidth="1"/>
    <col min="5" max="5" width="14.88671875" customWidth="1"/>
    <col min="6" max="6" width="15.77734375" customWidth="1"/>
    <col min="7" max="7" width="18.33203125" customWidth="1"/>
    <col min="8" max="8" width="15.21875" customWidth="1"/>
    <col min="9" max="9" width="9" customWidth="1"/>
    <col min="10" max="10" width="24.33203125" customWidth="1"/>
    <col min="11" max="11" width="10.33203125" customWidth="1"/>
    <col min="12" max="12" width="12.21875" customWidth="1"/>
    <col min="13" max="13" width="14" customWidth="1"/>
    <col min="14" max="14" width="16.88671875" customWidth="1"/>
    <col min="15" max="15" width="16.6640625" customWidth="1"/>
    <col min="16" max="16" width="9.44140625" customWidth="1"/>
    <col min="17" max="17" width="13.77734375" customWidth="1"/>
    <col min="18" max="18" width="12.88671875" customWidth="1"/>
    <col min="19" max="19" width="15.109375" customWidth="1"/>
    <col min="20" max="20" width="17.109375" customWidth="1"/>
    <col min="21" max="21" width="33.6640625" customWidth="1"/>
    <col min="22" max="22" width="36.44140625" customWidth="1"/>
  </cols>
  <sheetData>
    <row r="1" spans="1:20" x14ac:dyDescent="0.3">
      <c r="A1" s="8"/>
      <c r="B1" s="13" t="s">
        <v>18</v>
      </c>
      <c r="C1" s="8"/>
      <c r="D1" s="13" t="s">
        <v>21</v>
      </c>
      <c r="E1" s="8"/>
      <c r="F1" s="13" t="s">
        <v>19</v>
      </c>
      <c r="G1" s="8"/>
      <c r="H1" s="13" t="s">
        <v>29</v>
      </c>
      <c r="I1" s="8"/>
      <c r="J1" s="4"/>
      <c r="L1" s="8"/>
      <c r="M1" s="8"/>
      <c r="O1" s="1"/>
    </row>
    <row r="2" spans="1:20" x14ac:dyDescent="0.3">
      <c r="A2" s="11" t="s">
        <v>2</v>
      </c>
      <c r="B2" s="8" t="s">
        <v>20</v>
      </c>
      <c r="C2" s="8" t="s">
        <v>11</v>
      </c>
      <c r="D2" s="8" t="s">
        <v>20</v>
      </c>
      <c r="E2" s="8" t="s">
        <v>11</v>
      </c>
      <c r="F2" s="8" t="s">
        <v>20</v>
      </c>
      <c r="G2" s="8" t="s">
        <v>11</v>
      </c>
      <c r="H2" s="8" t="s">
        <v>20</v>
      </c>
      <c r="I2" s="8" t="s">
        <v>11</v>
      </c>
      <c r="L2" s="2" t="s">
        <v>17</v>
      </c>
    </row>
    <row r="3" spans="1:20" x14ac:dyDescent="0.3">
      <c r="A3" s="8" t="s">
        <v>1</v>
      </c>
      <c r="B3" s="8">
        <v>-2.8663604999999999</v>
      </c>
      <c r="C3" s="8"/>
      <c r="D3" s="8">
        <v>-2.8671552999999999</v>
      </c>
      <c r="E3" s="8"/>
      <c r="F3" s="8">
        <v>-2.8672333999999999</v>
      </c>
      <c r="G3" s="8"/>
      <c r="H3" s="8">
        <v>-2.8672103999999998</v>
      </c>
      <c r="I3" s="8"/>
      <c r="K3" s="3" t="s">
        <v>14</v>
      </c>
      <c r="L3" s="5">
        <v>-5</v>
      </c>
      <c r="M3" s="8"/>
    </row>
    <row r="4" spans="1:20" x14ac:dyDescent="0.3">
      <c r="A4" s="8" t="s">
        <v>0</v>
      </c>
      <c r="B4" s="8">
        <v>-1.4953235</v>
      </c>
      <c r="C4" s="8"/>
      <c r="D4" s="8">
        <v>-2.6543280999999999</v>
      </c>
      <c r="E4" s="8"/>
      <c r="F4" s="8">
        <v>-2.8179557000000002</v>
      </c>
      <c r="G4" s="8"/>
      <c r="H4" s="8">
        <v>-2.8306021000000001</v>
      </c>
      <c r="I4" s="8"/>
      <c r="K4" s="3" t="s">
        <v>16</v>
      </c>
      <c r="L4" s="5">
        <v>-6.9</v>
      </c>
      <c r="M4" s="8"/>
    </row>
    <row r="5" spans="1:20" x14ac:dyDescent="0.3">
      <c r="A5" s="12" t="s">
        <v>3</v>
      </c>
      <c r="B5" s="8">
        <f>B4-B3</f>
        <v>1.3710369999999998</v>
      </c>
      <c r="C5" s="8">
        <f>B5*627.509</f>
        <v>860.33805683299988</v>
      </c>
      <c r="D5" s="8">
        <f>D4-D3</f>
        <v>0.21282719999999999</v>
      </c>
      <c r="E5" s="8">
        <f>D5*627.509</f>
        <v>133.55098344480001</v>
      </c>
      <c r="F5" s="9">
        <f>F4-F3</f>
        <v>4.9277699999999758E-2</v>
      </c>
      <c r="G5" s="9">
        <f>F5*627.509</f>
        <v>30.922200249299848</v>
      </c>
      <c r="H5" s="8">
        <f>H4-H3</f>
        <v>3.6608299999999705E-2</v>
      </c>
      <c r="I5" s="8">
        <f>H5*627.509</f>
        <v>22.972037724699817</v>
      </c>
      <c r="K5" s="6" t="s">
        <v>15</v>
      </c>
      <c r="L5" s="7">
        <v>-8.4</v>
      </c>
      <c r="M5" s="8"/>
    </row>
    <row r="6" spans="1:20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20" x14ac:dyDescent="0.3">
      <c r="A7" s="8" t="s">
        <v>4</v>
      </c>
      <c r="B7" s="8">
        <v>-128.58723219999999</v>
      </c>
      <c r="C7" s="8"/>
      <c r="D7" s="8">
        <v>-128.60336000000001</v>
      </c>
      <c r="E7" s="8"/>
      <c r="F7" s="8">
        <v>-128.60336000000001</v>
      </c>
      <c r="G7" s="8"/>
      <c r="H7" s="8">
        <v>-128.60331479999999</v>
      </c>
      <c r="I7" s="8"/>
      <c r="J7" s="8"/>
      <c r="K7" s="8"/>
      <c r="L7" s="8"/>
      <c r="M7" s="8"/>
    </row>
    <row r="8" spans="1:20" x14ac:dyDescent="0.3">
      <c r="A8" s="8" t="s">
        <v>5</v>
      </c>
      <c r="B8" s="8">
        <v>-126.86470610000001</v>
      </c>
      <c r="C8" s="8"/>
      <c r="D8" s="8">
        <v>-128.53219429999999</v>
      </c>
      <c r="E8" s="8"/>
      <c r="F8" s="8">
        <v>-128.53219429999999</v>
      </c>
      <c r="G8" s="8"/>
      <c r="H8" s="8">
        <v>-128.53637620000001</v>
      </c>
      <c r="I8" s="8"/>
      <c r="J8" s="10"/>
      <c r="K8" s="8"/>
      <c r="L8" s="8"/>
      <c r="M8" s="8"/>
      <c r="O8" s="8"/>
      <c r="P8" s="8"/>
      <c r="Q8" s="8"/>
    </row>
    <row r="9" spans="1:20" x14ac:dyDescent="0.3">
      <c r="A9" s="12" t="s">
        <v>3</v>
      </c>
      <c r="B9" s="8">
        <f>B8-B7</f>
        <v>1.7225260999999819</v>
      </c>
      <c r="C9" s="8">
        <f>B9*627.509</f>
        <v>1080.9006304848886</v>
      </c>
      <c r="D9" s="8">
        <f>D8-D7</f>
        <v>7.116570000002298E-2</v>
      </c>
      <c r="E9" s="8">
        <f>D9*627.509</f>
        <v>44.657117241314424</v>
      </c>
      <c r="F9" s="8">
        <f>F8-F7</f>
        <v>7.116570000002298E-2</v>
      </c>
      <c r="G9" s="8">
        <f>F9*627.509</f>
        <v>44.657117241314424</v>
      </c>
      <c r="H9" s="8">
        <f>H8-H7</f>
        <v>6.6938599999986081E-2</v>
      </c>
      <c r="I9" s="8">
        <f>H9*627.509</f>
        <v>42.004573947391265</v>
      </c>
      <c r="J9" s="8"/>
      <c r="K9" s="8" t="s">
        <v>30</v>
      </c>
      <c r="L9" s="8"/>
      <c r="M9" s="8"/>
      <c r="O9" s="8"/>
      <c r="P9" s="8" t="s">
        <v>34</v>
      </c>
      <c r="Q9" s="8"/>
    </row>
    <row r="10" spans="1:20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14" t="s">
        <v>22</v>
      </c>
      <c r="L10" s="14" t="s">
        <v>36</v>
      </c>
      <c r="M10" s="14" t="s">
        <v>38</v>
      </c>
      <c r="N10" s="14" t="s">
        <v>40</v>
      </c>
      <c r="O10" s="14" t="s">
        <v>42</v>
      </c>
      <c r="P10" s="14" t="s">
        <v>22</v>
      </c>
      <c r="Q10" s="14" t="s">
        <v>36</v>
      </c>
      <c r="R10" s="14" t="s">
        <v>38</v>
      </c>
      <c r="S10" s="14" t="s">
        <v>40</v>
      </c>
      <c r="T10" s="14" t="s">
        <v>42</v>
      </c>
    </row>
    <row r="11" spans="1:20" x14ac:dyDescent="0.3">
      <c r="A11" s="8" t="s">
        <v>6</v>
      </c>
      <c r="B11" s="8">
        <v>-526.80620339999996</v>
      </c>
      <c r="C11" s="8"/>
      <c r="D11" s="8">
        <v>-526.80883849999998</v>
      </c>
      <c r="E11" s="8"/>
      <c r="F11" s="8">
        <v>-526.80883849999998</v>
      </c>
      <c r="G11" s="8"/>
      <c r="H11" s="8">
        <v>-526.80883849999998</v>
      </c>
      <c r="I11" s="8"/>
      <c r="J11" s="8"/>
      <c r="K11" t="s">
        <v>23</v>
      </c>
      <c r="L11" s="15">
        <v>860.33805683299988</v>
      </c>
      <c r="M11" s="15">
        <v>133.55098344480001</v>
      </c>
      <c r="N11" s="15">
        <v>30.922200249299848</v>
      </c>
      <c r="O11" s="16">
        <v>22.972037724699817</v>
      </c>
      <c r="P11" s="8" t="s">
        <v>23</v>
      </c>
      <c r="Q11" s="16">
        <f>L3-L11</f>
        <v>-865.33805683299988</v>
      </c>
      <c r="R11" s="15">
        <f>L3-M11</f>
        <v>-138.55098344480001</v>
      </c>
      <c r="S11" s="15">
        <f>L3-N11</f>
        <v>-35.922200249299848</v>
      </c>
      <c r="T11" s="15">
        <f>L3-O11</f>
        <v>-27.972037724699817</v>
      </c>
    </row>
    <row r="12" spans="1:20" x14ac:dyDescent="0.3">
      <c r="A12" s="8" t="s">
        <v>7</v>
      </c>
      <c r="B12" s="8">
        <v>-526.19730589999995</v>
      </c>
      <c r="C12" s="8"/>
      <c r="D12" s="8">
        <v>-526.77692249999996</v>
      </c>
      <c r="E12" s="8"/>
      <c r="F12" s="8">
        <v>-526.77692249999996</v>
      </c>
      <c r="G12" s="8"/>
      <c r="H12" s="8">
        <v>-526.77692249999996</v>
      </c>
      <c r="I12" s="8"/>
      <c r="J12" s="8"/>
      <c r="K12" s="8" t="s">
        <v>24</v>
      </c>
      <c r="L12" s="16">
        <v>1080.9006304848886</v>
      </c>
      <c r="M12" s="16">
        <v>44.657117241314424</v>
      </c>
      <c r="N12" s="16">
        <v>44.657117241314424</v>
      </c>
      <c r="O12" s="16">
        <v>42.004573947391265</v>
      </c>
      <c r="P12" s="8" t="s">
        <v>24</v>
      </c>
      <c r="Q12" s="16">
        <f>L4-L12</f>
        <v>-1087.8006304848886</v>
      </c>
      <c r="R12" s="15">
        <f t="shared" ref="R12:R13" si="0">L4-M12</f>
        <v>-51.557117241314423</v>
      </c>
      <c r="S12" s="15">
        <f t="shared" ref="S12:S13" si="1">L4-N12</f>
        <v>-51.557117241314423</v>
      </c>
      <c r="T12" s="15">
        <f t="shared" ref="T12:T13" si="2">L4-O12</f>
        <v>-48.904573947391263</v>
      </c>
    </row>
    <row r="13" spans="1:20" x14ac:dyDescent="0.3">
      <c r="A13" s="12" t="s">
        <v>12</v>
      </c>
      <c r="B13" s="8">
        <f>B12-B11</f>
        <v>0.60889750000001186</v>
      </c>
      <c r="C13" s="8">
        <f>B13*627.509</f>
        <v>382.08866132750745</v>
      </c>
      <c r="D13" s="8">
        <f>D12-D11</f>
        <v>3.1916000000023814E-2</v>
      </c>
      <c r="E13" s="8">
        <f>D13*627.509</f>
        <v>20.027577244014942</v>
      </c>
      <c r="F13" s="8">
        <f>F12-F11</f>
        <v>3.1916000000023814E-2</v>
      </c>
      <c r="G13" s="8">
        <f>F13*627.509</f>
        <v>20.027577244014942</v>
      </c>
      <c r="H13" s="8">
        <f>H12-H11</f>
        <v>3.1916000000023814E-2</v>
      </c>
      <c r="I13" s="8">
        <f>H13*627.509</f>
        <v>20.027577244014942</v>
      </c>
      <c r="J13" s="8"/>
      <c r="K13" s="14" t="s">
        <v>25</v>
      </c>
      <c r="L13" s="16">
        <v>382.08866132750745</v>
      </c>
      <c r="M13" s="16">
        <v>20.027577244014942</v>
      </c>
      <c r="N13" s="16">
        <v>20.027577244014942</v>
      </c>
      <c r="O13" s="16">
        <v>20.027577244014942</v>
      </c>
      <c r="P13" s="14" t="s">
        <v>25</v>
      </c>
      <c r="Q13" s="16">
        <f t="shared" ref="Q13" si="3">L5-L13</f>
        <v>-390.48866132750743</v>
      </c>
      <c r="R13" s="15">
        <f t="shared" si="0"/>
        <v>-28.427577244014941</v>
      </c>
      <c r="S13" s="15">
        <f t="shared" si="1"/>
        <v>-28.427577244014941</v>
      </c>
      <c r="T13" s="15">
        <f t="shared" si="2"/>
        <v>-28.427577244014941</v>
      </c>
    </row>
    <row r="14" spans="1:20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14"/>
      <c r="L14" s="16"/>
      <c r="M14" s="16"/>
      <c r="N14" s="16"/>
      <c r="O14" s="17"/>
      <c r="P14" s="32" t="s">
        <v>32</v>
      </c>
      <c r="Q14" s="16">
        <f t="array" ref="Q14">AVERAGE(ABS(Q11:Q13))</f>
        <v>781.20911621513198</v>
      </c>
      <c r="R14" s="15">
        <f t="array" ref="R14">AVERAGE(ABS(R11:R13))</f>
        <v>72.845225976709784</v>
      </c>
      <c r="S14" s="15">
        <f t="array" ref="S14">AVERAGE(ABS(S11:S13))</f>
        <v>38.63563157820974</v>
      </c>
      <c r="T14" s="18">
        <f t="array" ref="T14">AVERAGE(ABS(T11:T13))</f>
        <v>35.101396305368674</v>
      </c>
    </row>
    <row r="15" spans="1:20" x14ac:dyDescent="0.3">
      <c r="A15" s="11" t="s">
        <v>8</v>
      </c>
      <c r="B15" s="8"/>
      <c r="C15" s="8"/>
      <c r="E15" s="8"/>
      <c r="F15" s="8"/>
      <c r="G15" s="8"/>
      <c r="H15" s="8"/>
      <c r="I15" s="8"/>
      <c r="J15" s="8"/>
      <c r="K15" s="14"/>
      <c r="L15" s="16"/>
      <c r="M15" s="16"/>
      <c r="N15" s="16"/>
      <c r="O15" s="16"/>
      <c r="P15" s="8"/>
      <c r="Q15" s="8"/>
    </row>
    <row r="16" spans="1:20" x14ac:dyDescent="0.3">
      <c r="A16" s="8" t="s">
        <v>1</v>
      </c>
      <c r="B16" s="8">
        <v>-2.9070488999999999</v>
      </c>
      <c r="C16" s="8"/>
      <c r="D16" s="8">
        <v>-2.9090684000000002</v>
      </c>
      <c r="E16" s="8"/>
      <c r="F16" s="8">
        <v>-2.9091578999999999</v>
      </c>
      <c r="G16" s="8"/>
      <c r="H16" s="8">
        <v>-2.9090855000000002</v>
      </c>
      <c r="I16" s="8"/>
      <c r="J16" s="8"/>
      <c r="K16" s="14" t="s">
        <v>26</v>
      </c>
      <c r="L16" s="14" t="s">
        <v>36</v>
      </c>
      <c r="M16" s="14" t="s">
        <v>38</v>
      </c>
      <c r="N16" s="14" t="s">
        <v>40</v>
      </c>
      <c r="O16" s="14" t="s">
        <v>42</v>
      </c>
      <c r="P16" s="14" t="s">
        <v>31</v>
      </c>
      <c r="Q16" s="14" t="s">
        <v>36</v>
      </c>
      <c r="R16" s="14" t="s">
        <v>38</v>
      </c>
      <c r="S16" s="14" t="s">
        <v>40</v>
      </c>
      <c r="T16" s="14" t="s">
        <v>42</v>
      </c>
    </row>
    <row r="17" spans="1:20" x14ac:dyDescent="0.3">
      <c r="A17" s="8" t="s">
        <v>0</v>
      </c>
      <c r="B17" s="8">
        <v>-1.5845589</v>
      </c>
      <c r="C17" s="8"/>
      <c r="D17" s="8">
        <v>-2.7139875999999998</v>
      </c>
      <c r="E17" s="8"/>
      <c r="F17" s="8">
        <v>-2.7572974000000001</v>
      </c>
      <c r="G17" s="8"/>
      <c r="H17" s="8">
        <v>-2.8790119999999999</v>
      </c>
      <c r="I17" s="8"/>
      <c r="J17" s="8"/>
      <c r="K17" t="s">
        <v>23</v>
      </c>
      <c r="L17" s="16">
        <v>829.87437740999997</v>
      </c>
      <c r="M17" s="16">
        <v>122.41495772720025</v>
      </c>
      <c r="N17" s="16">
        <v>95.293830494499829</v>
      </c>
      <c r="O17" s="16">
        <v>18.871391911500194</v>
      </c>
      <c r="P17" s="8" t="s">
        <v>23</v>
      </c>
      <c r="Q17" s="16">
        <f>L3-L17</f>
        <v>-834.87437740999997</v>
      </c>
      <c r="R17" s="15">
        <f>L3-M17</f>
        <v>-127.41495772720025</v>
      </c>
      <c r="S17" s="15">
        <f>L3-N17</f>
        <v>-100.29383049449983</v>
      </c>
      <c r="T17" s="15">
        <f>L3-O17</f>
        <v>-23.871391911500194</v>
      </c>
    </row>
    <row r="18" spans="1:20" x14ac:dyDescent="0.3">
      <c r="A18" s="12" t="s">
        <v>13</v>
      </c>
      <c r="B18" s="8">
        <f>B17-B16</f>
        <v>1.3224899999999999</v>
      </c>
      <c r="C18" s="8">
        <f>B18*627.509</f>
        <v>829.87437740999997</v>
      </c>
      <c r="D18" s="8">
        <f>D17-D16</f>
        <v>0.19508080000000039</v>
      </c>
      <c r="E18" s="8">
        <f>D18*627.509</f>
        <v>122.41495772720025</v>
      </c>
      <c r="F18" s="8">
        <f>F17-F16</f>
        <v>0.15186049999999973</v>
      </c>
      <c r="G18" s="8">
        <f>F18*627.509</f>
        <v>95.293830494499829</v>
      </c>
      <c r="H18" s="8">
        <f>H17-H16</f>
        <v>3.0073500000000308E-2</v>
      </c>
      <c r="I18" s="8">
        <f>H18*627.509</f>
        <v>18.871391911500194</v>
      </c>
      <c r="J18" s="8"/>
      <c r="K18" s="8" t="s">
        <v>24</v>
      </c>
      <c r="L18" s="16">
        <v>1009.3797274517888</v>
      </c>
      <c r="M18" s="16">
        <v>36.994291087810353</v>
      </c>
      <c r="N18" s="16">
        <v>36.994291087810353</v>
      </c>
      <c r="O18" s="16">
        <v>34.632221710006455</v>
      </c>
      <c r="P18" s="8" t="s">
        <v>24</v>
      </c>
      <c r="Q18" s="16">
        <f>L4-L18</f>
        <v>-1016.2797274517887</v>
      </c>
      <c r="R18" s="15">
        <f>L4-M18</f>
        <v>-43.894291087810352</v>
      </c>
      <c r="S18" s="15">
        <f>L4-N18</f>
        <v>-43.894291087810352</v>
      </c>
      <c r="T18" s="15">
        <f>L4-O18</f>
        <v>-41.532221710006453</v>
      </c>
    </row>
    <row r="19" spans="1:20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14" t="s">
        <v>25</v>
      </c>
      <c r="L19" s="16">
        <v>343.52227194196411</v>
      </c>
      <c r="M19" s="16">
        <v>14.49652466536117</v>
      </c>
      <c r="N19" s="16">
        <v>14.49652466536117</v>
      </c>
      <c r="O19" s="16">
        <v>14.49652466536117</v>
      </c>
      <c r="P19" s="14" t="s">
        <v>25</v>
      </c>
      <c r="Q19" s="16">
        <f>L5-L19</f>
        <v>-351.92227194196408</v>
      </c>
      <c r="R19" s="15">
        <f>L5-M19</f>
        <v>-22.89652466536117</v>
      </c>
      <c r="S19" s="15">
        <f>L5-N19</f>
        <v>-22.89652466536117</v>
      </c>
      <c r="T19" s="15">
        <f>L5-O19</f>
        <v>-22.89652466536117</v>
      </c>
    </row>
    <row r="20" spans="1:20" x14ac:dyDescent="0.3">
      <c r="A20" s="8" t="s">
        <v>4</v>
      </c>
      <c r="B20" s="8">
        <v>-128.89429759999999</v>
      </c>
      <c r="C20" s="8"/>
      <c r="D20" s="8">
        <v>-128.9163168</v>
      </c>
      <c r="E20" s="8"/>
      <c r="F20" s="8">
        <v>-128.9163168</v>
      </c>
      <c r="G20" s="8"/>
      <c r="H20" s="8">
        <v>-128.91629270000001</v>
      </c>
      <c r="I20" s="8"/>
      <c r="J20" s="8"/>
      <c r="K20" s="14"/>
      <c r="L20" s="16"/>
      <c r="M20" s="16"/>
      <c r="N20" s="16"/>
      <c r="O20" s="17"/>
      <c r="P20" s="32" t="s">
        <v>28</v>
      </c>
      <c r="Q20" s="16">
        <f t="array" ref="Q20">AVERAGE(ABS(Q17:Q19))</f>
        <v>734.35879226791758</v>
      </c>
      <c r="R20" s="15">
        <f t="array" ref="R20">AVERAGE(ABS(R17:R19))</f>
        <v>64.735257826790587</v>
      </c>
      <c r="S20" s="15">
        <f t="array" ref="S20">AVERAGE(ABS(S17:S19))</f>
        <v>55.694882082557115</v>
      </c>
      <c r="T20" s="18">
        <f t="array" ref="T20">AVERAGE(ABS(T17:T19))</f>
        <v>29.433379428955941</v>
      </c>
    </row>
    <row r="21" spans="1:20" x14ac:dyDescent="0.3">
      <c r="A21" s="8" t="s">
        <v>5</v>
      </c>
      <c r="B21" s="8">
        <v>-127.28574740000001</v>
      </c>
      <c r="C21" s="8"/>
      <c r="D21" s="8">
        <v>-128.85736259999999</v>
      </c>
      <c r="E21" s="8"/>
      <c r="F21" s="8">
        <v>-128.85736259999999</v>
      </c>
      <c r="G21" s="8"/>
      <c r="H21" s="8">
        <v>-128.8611027</v>
      </c>
      <c r="I21" s="8"/>
      <c r="J21" s="8"/>
      <c r="K21" s="14"/>
      <c r="L21" s="16"/>
      <c r="M21" s="16"/>
      <c r="N21" s="16"/>
      <c r="O21" s="16"/>
      <c r="P21" s="8"/>
      <c r="Q21" s="8"/>
    </row>
    <row r="22" spans="1:20" x14ac:dyDescent="0.3">
      <c r="A22" s="12" t="s">
        <v>3</v>
      </c>
      <c r="B22" s="8">
        <f>B21-B20</f>
        <v>1.6085501999999821</v>
      </c>
      <c r="C22" s="8">
        <f>B22*627.509</f>
        <v>1009.3797274517888</v>
      </c>
      <c r="D22" s="8">
        <f>D21-D20</f>
        <v>5.8954200000016499E-2</v>
      </c>
      <c r="E22" s="8">
        <f>D22*627.509</f>
        <v>36.994291087810353</v>
      </c>
      <c r="F22" s="8">
        <f>F21-F20</f>
        <v>5.8954200000016499E-2</v>
      </c>
      <c r="G22" s="8">
        <f>F22*627.509</f>
        <v>36.994291087810353</v>
      </c>
      <c r="H22" s="8">
        <f>H21-H20</f>
        <v>5.5190000000010286E-2</v>
      </c>
      <c r="I22" s="8">
        <f>H22*627.509</f>
        <v>34.632221710006455</v>
      </c>
      <c r="J22" s="8"/>
      <c r="K22" s="14" t="s">
        <v>27</v>
      </c>
      <c r="L22" s="14" t="s">
        <v>36</v>
      </c>
      <c r="M22" s="14" t="s">
        <v>38</v>
      </c>
      <c r="N22" s="14" t="s">
        <v>40</v>
      </c>
      <c r="O22" s="14" t="s">
        <v>42</v>
      </c>
      <c r="P22" s="14" t="s">
        <v>27</v>
      </c>
      <c r="Q22" s="14" t="s">
        <v>36</v>
      </c>
      <c r="R22" s="14" t="s">
        <v>38</v>
      </c>
      <c r="S22" s="14" t="s">
        <v>40</v>
      </c>
      <c r="T22" s="14" t="s">
        <v>42</v>
      </c>
    </row>
    <row r="23" spans="1:20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t="s">
        <v>23</v>
      </c>
      <c r="L23" s="16">
        <v>827.90192837029997</v>
      </c>
      <c r="M23" s="16">
        <v>119.1985975968</v>
      </c>
      <c r="N23" s="16">
        <v>94.826712794900189</v>
      </c>
      <c r="O23" s="16">
        <v>21.863166570799873</v>
      </c>
      <c r="P23" s="8" t="s">
        <v>23</v>
      </c>
      <c r="Q23" s="16">
        <f>L3-L23</f>
        <v>-832.90192837029997</v>
      </c>
      <c r="R23" s="15">
        <f>L3-M23</f>
        <v>-124.1985975968</v>
      </c>
      <c r="S23" s="15">
        <f>L3-N23</f>
        <v>-99.826712794900189</v>
      </c>
      <c r="T23" s="15">
        <f>L3-O23</f>
        <v>-26.863166570799873</v>
      </c>
    </row>
    <row r="24" spans="1:20" x14ac:dyDescent="0.3">
      <c r="A24" s="8" t="s">
        <v>6</v>
      </c>
      <c r="B24" s="8">
        <v>-527.51331289999996</v>
      </c>
      <c r="C24" s="8"/>
      <c r="D24" s="8">
        <v>-527.51653910000005</v>
      </c>
      <c r="E24" s="8"/>
      <c r="F24" s="8">
        <v>-527.51653910000005</v>
      </c>
      <c r="G24" s="8"/>
      <c r="H24" s="8">
        <v>-527.51653910000005</v>
      </c>
      <c r="I24" s="8"/>
      <c r="J24" s="8"/>
      <c r="K24" s="8" t="s">
        <v>24</v>
      </c>
      <c r="L24" s="16">
        <v>1011.2406053913078</v>
      </c>
      <c r="M24" s="16">
        <v>41.743718456097106</v>
      </c>
      <c r="N24" s="16">
        <v>41.743718456097106</v>
      </c>
      <c r="O24" s="16">
        <v>39.266752180401504</v>
      </c>
      <c r="P24" s="8" t="s">
        <v>24</v>
      </c>
      <c r="Q24" s="16">
        <f>L4-L24</f>
        <v>-1018.1406053913078</v>
      </c>
      <c r="R24" s="15">
        <f>L4-M24</f>
        <v>-48.643718456097105</v>
      </c>
      <c r="S24" s="15">
        <f>L4-N24</f>
        <v>-48.643718456097105</v>
      </c>
      <c r="T24" s="15">
        <f>L4-O24</f>
        <v>-46.166752180401502</v>
      </c>
    </row>
    <row r="25" spans="1:20" x14ac:dyDescent="0.3">
      <c r="A25" s="8" t="s">
        <v>7</v>
      </c>
      <c r="B25" s="8">
        <v>-526.96587490000002</v>
      </c>
      <c r="C25" s="8"/>
      <c r="D25" s="8">
        <v>-527.49343739999995</v>
      </c>
      <c r="E25" s="8"/>
      <c r="F25" s="8">
        <v>-527.49343739999995</v>
      </c>
      <c r="G25" s="8"/>
      <c r="H25" s="8">
        <v>-527.49343739999995</v>
      </c>
      <c r="I25" s="8"/>
      <c r="J25" s="8"/>
      <c r="K25" s="14" t="s">
        <v>25</v>
      </c>
      <c r="L25" s="16">
        <v>341.27309143329978</v>
      </c>
      <c r="M25" s="16">
        <v>17.205481018298968</v>
      </c>
      <c r="N25" s="16">
        <v>17.205481018298968</v>
      </c>
      <c r="O25" s="16">
        <v>17.205481018298968</v>
      </c>
      <c r="P25" s="14" t="s">
        <v>25</v>
      </c>
      <c r="Q25" s="16">
        <f>L5-L25</f>
        <v>-349.67309143329976</v>
      </c>
      <c r="R25" s="15">
        <f>L5-M25</f>
        <v>-25.605481018298967</v>
      </c>
      <c r="S25" s="15">
        <f>L5-N25</f>
        <v>-25.605481018298967</v>
      </c>
      <c r="T25" s="15">
        <f>L5-O25</f>
        <v>-25.605481018298967</v>
      </c>
    </row>
    <row r="26" spans="1:20" x14ac:dyDescent="0.3">
      <c r="A26" s="12" t="s">
        <v>3</v>
      </c>
      <c r="B26" s="8">
        <f>B25-B24</f>
        <v>0.5474379999999428</v>
      </c>
      <c r="C26" s="8">
        <f>B26*627.509</f>
        <v>343.52227194196411</v>
      </c>
      <c r="D26" s="8">
        <f>D25-D24</f>
        <v>2.310170000009748E-2</v>
      </c>
      <c r="E26" s="8">
        <f>D26*627.509</f>
        <v>14.49652466536117</v>
      </c>
      <c r="F26" s="8">
        <f>F25-F24</f>
        <v>2.310170000009748E-2</v>
      </c>
      <c r="G26" s="8">
        <f>F26*627.509</f>
        <v>14.49652466536117</v>
      </c>
      <c r="H26" s="8">
        <f>H25-H24</f>
        <v>2.310170000009748E-2</v>
      </c>
      <c r="I26" s="8">
        <f>H26*627.509</f>
        <v>14.49652466536117</v>
      </c>
      <c r="J26" s="8"/>
      <c r="K26" s="14"/>
      <c r="L26" s="16"/>
      <c r="M26" s="16"/>
      <c r="N26" s="16"/>
      <c r="O26" s="17"/>
      <c r="P26" s="32" t="s">
        <v>28</v>
      </c>
      <c r="Q26" s="16">
        <f t="array" ref="Q26">AVERAGE(ABS(Q23:Q25))</f>
        <v>733.57187506496905</v>
      </c>
      <c r="R26" s="15">
        <f t="array" ref="R26">AVERAGE(ABS(R23:R25))</f>
        <v>66.149265690398693</v>
      </c>
      <c r="S26" s="15">
        <f t="array" ref="S26">AVERAGE(ABS(S23:S25))</f>
        <v>58.025304089765427</v>
      </c>
      <c r="T26" s="18">
        <f t="array" ref="T26">AVERAGE(ABS(T23:T25))</f>
        <v>32.878466589833444</v>
      </c>
    </row>
    <row r="27" spans="1:20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O27" s="8"/>
      <c r="P27" s="8"/>
      <c r="Q27" s="8"/>
    </row>
    <row r="28" spans="1:20" x14ac:dyDescent="0.3">
      <c r="A28" s="11" t="s">
        <v>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20" x14ac:dyDescent="0.3">
      <c r="A29" s="8" t="s">
        <v>1</v>
      </c>
      <c r="B29" s="8">
        <v>-2.8991522999999999</v>
      </c>
      <c r="C29" s="8"/>
      <c r="D29" s="8">
        <v>-2.9007483000000001</v>
      </c>
      <c r="E29" s="8"/>
      <c r="F29" s="8">
        <v>-2.9008343000000001</v>
      </c>
      <c r="G29" s="8"/>
      <c r="H29" s="8">
        <v>-2.9007654999999999</v>
      </c>
      <c r="I29" s="8"/>
      <c r="J29" s="8"/>
      <c r="K29" s="8"/>
      <c r="L29" s="8"/>
      <c r="M29" s="8"/>
    </row>
    <row r="30" spans="1:20" x14ac:dyDescent="0.3">
      <c r="A30" s="8" t="s">
        <v>0</v>
      </c>
      <c r="B30" s="8">
        <v>-1.5798056</v>
      </c>
      <c r="C30" s="8"/>
      <c r="D30" s="8">
        <v>-2.7107931000000001</v>
      </c>
      <c r="E30" s="8"/>
      <c r="F30" s="8">
        <v>-2.7497181999999998</v>
      </c>
      <c r="G30" s="8"/>
      <c r="H30" s="8">
        <v>-2.8659243000000001</v>
      </c>
      <c r="I30" s="8"/>
      <c r="J30" s="8"/>
      <c r="K30" s="8"/>
      <c r="L30" s="8"/>
      <c r="M30" s="8"/>
    </row>
    <row r="31" spans="1:20" x14ac:dyDescent="0.3">
      <c r="A31" s="12" t="s">
        <v>3</v>
      </c>
      <c r="B31" s="8">
        <f>B30-B29</f>
        <v>1.3193466999999999</v>
      </c>
      <c r="C31" s="8">
        <f>B31*627.509</f>
        <v>827.90192837029997</v>
      </c>
      <c r="D31" s="8">
        <f>D30-D29</f>
        <v>0.18995519999999999</v>
      </c>
      <c r="E31" s="8">
        <f>D31*627.509</f>
        <v>119.1985975968</v>
      </c>
      <c r="F31" s="8">
        <f>F30-F29</f>
        <v>0.15111610000000031</v>
      </c>
      <c r="G31" s="8">
        <f>F31*627.509</f>
        <v>94.826712794900189</v>
      </c>
      <c r="H31" s="8">
        <f>H30-H29</f>
        <v>3.4841199999999795E-2</v>
      </c>
      <c r="I31" s="8">
        <f>H31*627.509</f>
        <v>21.863166570799873</v>
      </c>
      <c r="J31" s="8"/>
      <c r="K31" s="8"/>
      <c r="L31" s="8"/>
      <c r="M31" s="8"/>
    </row>
    <row r="32" spans="1:20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7" x14ac:dyDescent="0.3">
      <c r="A33" s="8" t="s">
        <v>4</v>
      </c>
      <c r="B33" s="8">
        <v>-128.85834080000001</v>
      </c>
      <c r="C33" s="8"/>
      <c r="D33" s="8">
        <v>-128.87499159999999</v>
      </c>
      <c r="E33" s="8"/>
      <c r="F33" s="8">
        <v>-128.87499159999999</v>
      </c>
      <c r="G33" s="8"/>
      <c r="H33" s="8">
        <v>-128.8749622</v>
      </c>
      <c r="I33" s="8"/>
      <c r="J33" s="8"/>
      <c r="K33" s="8"/>
      <c r="L33" s="8"/>
      <c r="M33" s="8"/>
    </row>
    <row r="34" spans="1:17" x14ac:dyDescent="0.3">
      <c r="A34" s="8" t="s">
        <v>5</v>
      </c>
      <c r="B34" s="8">
        <v>-127.2468251</v>
      </c>
      <c r="C34" s="8"/>
      <c r="D34" s="8">
        <v>-128.80846869999999</v>
      </c>
      <c r="E34" s="8"/>
      <c r="F34" s="8">
        <v>-128.80846869999999</v>
      </c>
      <c r="G34" s="8"/>
      <c r="H34" s="8">
        <v>-128.8123866</v>
      </c>
      <c r="I34" s="8"/>
      <c r="J34" s="8"/>
      <c r="K34" s="8"/>
      <c r="L34" s="8"/>
      <c r="M34" s="8"/>
    </row>
    <row r="35" spans="1:17" x14ac:dyDescent="0.3">
      <c r="A35" s="12" t="s">
        <v>3</v>
      </c>
      <c r="B35" s="8">
        <f>B34-B33</f>
        <v>1.6115157000000124</v>
      </c>
      <c r="C35" s="8">
        <f>B35*627.509</f>
        <v>1011.2406053913078</v>
      </c>
      <c r="D35" s="8">
        <f>D34-D33</f>
        <v>6.6522899999995388E-2</v>
      </c>
      <c r="E35" s="8">
        <f>D35*627.509</f>
        <v>41.743718456097106</v>
      </c>
      <c r="F35" s="8">
        <f>F34-F33</f>
        <v>6.6522899999995388E-2</v>
      </c>
      <c r="G35" s="8">
        <f>F35*627.509</f>
        <v>41.743718456097106</v>
      </c>
      <c r="H35" s="8">
        <f>H34-H33</f>
        <v>6.2575600000002396E-2</v>
      </c>
      <c r="I35" s="8">
        <f>H35*627.509</f>
        <v>39.266752180401504</v>
      </c>
      <c r="J35" s="8"/>
      <c r="K35" s="8"/>
      <c r="L35" s="8"/>
      <c r="M35" s="8"/>
    </row>
    <row r="36" spans="1:17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7" x14ac:dyDescent="0.3">
      <c r="A37" s="8" t="s">
        <v>6</v>
      </c>
      <c r="B37" s="8">
        <v>-527.48373070000002</v>
      </c>
      <c r="C37" s="8"/>
      <c r="D37" s="8">
        <v>-527.48579770000003</v>
      </c>
      <c r="E37" s="8"/>
      <c r="F37" s="8">
        <v>-527.48579770000003</v>
      </c>
      <c r="G37" s="8"/>
      <c r="H37" s="8">
        <v>-527.48579770000003</v>
      </c>
      <c r="I37" s="8"/>
      <c r="J37" s="8"/>
      <c r="K37" s="8"/>
      <c r="L37" s="8"/>
      <c r="M37" s="8"/>
    </row>
    <row r="38" spans="1:17" x14ac:dyDescent="0.3">
      <c r="A38" s="8" t="s">
        <v>10</v>
      </c>
      <c r="B38" s="8">
        <v>-526.93987700000002</v>
      </c>
      <c r="C38" s="8"/>
      <c r="D38" s="8">
        <v>-527.45837900000004</v>
      </c>
      <c r="E38" s="8"/>
      <c r="F38" s="8">
        <v>-527.45837900000004</v>
      </c>
      <c r="G38" s="8"/>
      <c r="H38" s="8">
        <v>-527.45837900000004</v>
      </c>
      <c r="I38" s="8"/>
      <c r="J38" s="8"/>
      <c r="K38" s="8"/>
      <c r="L38" s="8"/>
      <c r="M38" s="8"/>
      <c r="P38" s="8"/>
      <c r="Q38" s="8"/>
    </row>
    <row r="39" spans="1:17" x14ac:dyDescent="0.3">
      <c r="A39" s="12" t="s">
        <v>3</v>
      </c>
      <c r="B39" s="8">
        <f>B38-B37</f>
        <v>0.54385369999999966</v>
      </c>
      <c r="C39" s="8">
        <f>B39*627.509</f>
        <v>341.27309143329978</v>
      </c>
      <c r="D39" s="8">
        <f>D38-D37</f>
        <v>2.7418699999998353E-2</v>
      </c>
      <c r="E39" s="8">
        <f>D39*627.509</f>
        <v>17.205481018298968</v>
      </c>
      <c r="F39" s="8">
        <f>F38-F37</f>
        <v>2.7418699999998353E-2</v>
      </c>
      <c r="G39" s="8">
        <f>F39*627.509</f>
        <v>17.205481018298968</v>
      </c>
      <c r="H39" s="8">
        <f>H38-H37</f>
        <v>2.7418699999998353E-2</v>
      </c>
      <c r="I39" s="8">
        <f>H39*627.509</f>
        <v>17.205481018298968</v>
      </c>
      <c r="J39" s="8"/>
      <c r="K39" s="8"/>
      <c r="L39" s="8"/>
      <c r="M39" s="8"/>
      <c r="P39" s="8"/>
      <c r="Q39" s="8"/>
    </row>
    <row r="40" spans="1:17" x14ac:dyDescent="0.3">
      <c r="A40" s="8"/>
      <c r="B40" s="8"/>
      <c r="C40" s="8"/>
      <c r="D40" s="14"/>
      <c r="E40" s="8"/>
      <c r="F40" s="8"/>
      <c r="G40" s="8"/>
      <c r="H40" s="8"/>
      <c r="I40" s="8"/>
      <c r="J40" s="14"/>
      <c r="K40" s="8"/>
      <c r="L40" s="8"/>
      <c r="M40" s="8"/>
    </row>
    <row r="41" spans="1:17" x14ac:dyDescent="0.3">
      <c r="F41" s="8"/>
      <c r="G41" s="8"/>
      <c r="H41" s="8"/>
      <c r="I41" s="8"/>
      <c r="J41" s="8"/>
      <c r="K41" s="8"/>
      <c r="L41" s="8"/>
      <c r="M41" s="8"/>
    </row>
    <row r="42" spans="1:17" x14ac:dyDescent="0.3">
      <c r="K42" s="8"/>
      <c r="L42" s="8"/>
      <c r="M42" s="8"/>
      <c r="N42" s="8"/>
      <c r="O42" s="8"/>
    </row>
    <row r="43" spans="1:17" x14ac:dyDescent="0.3">
      <c r="K43" s="8"/>
      <c r="L43" s="8"/>
      <c r="M43" s="8"/>
      <c r="N43" s="8"/>
      <c r="O43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B91E5-71C5-4CBD-9C2B-742AF3F7EDF9}">
  <dimension ref="A1:R36"/>
  <sheetViews>
    <sheetView topLeftCell="A10" zoomScale="70" zoomScaleNormal="70" workbookViewId="0">
      <selection activeCell="AC17" sqref="AC17"/>
    </sheetView>
  </sheetViews>
  <sheetFormatPr defaultRowHeight="16.2" x14ac:dyDescent="0.3"/>
  <cols>
    <col min="2" max="2" width="13.33203125" bestFit="1" customWidth="1"/>
    <col min="3" max="3" width="10.5546875" bestFit="1" customWidth="1"/>
    <col min="4" max="4" width="11.88671875" bestFit="1" customWidth="1"/>
    <col min="5" max="5" width="13.33203125" bestFit="1" customWidth="1"/>
    <col min="6" max="7" width="10.44140625" bestFit="1" customWidth="1"/>
    <col min="8" max="8" width="13.33203125" bestFit="1" customWidth="1"/>
    <col min="9" max="9" width="11.88671875" bestFit="1" customWidth="1"/>
    <col min="10" max="10" width="13.33203125" bestFit="1" customWidth="1"/>
  </cols>
  <sheetData>
    <row r="1" spans="1:18" ht="16.8" thickBot="1" x14ac:dyDescent="0.35">
      <c r="A1" s="20" t="s">
        <v>43</v>
      </c>
      <c r="B1" s="21" t="s">
        <v>51</v>
      </c>
      <c r="C1" s="20" t="s">
        <v>14</v>
      </c>
      <c r="D1" s="20" t="s">
        <v>46</v>
      </c>
      <c r="E1" s="20" t="s">
        <v>47</v>
      </c>
      <c r="G1" s="20" t="s">
        <v>33</v>
      </c>
      <c r="H1" s="21"/>
      <c r="I1" s="20" t="s">
        <v>45</v>
      </c>
      <c r="J1" s="20" t="s">
        <v>46</v>
      </c>
      <c r="K1" s="20" t="s">
        <v>47</v>
      </c>
      <c r="L1" s="20" t="s">
        <v>48</v>
      </c>
      <c r="N1" s="15" t="s">
        <v>33</v>
      </c>
      <c r="O1" s="15"/>
      <c r="P1" s="15"/>
      <c r="Q1" s="15"/>
      <c r="R1" s="15"/>
    </row>
    <row r="2" spans="1:18" x14ac:dyDescent="0.3">
      <c r="A2" s="22" t="s">
        <v>44</v>
      </c>
      <c r="B2" s="23" t="s">
        <v>35</v>
      </c>
      <c r="C2" s="23">
        <v>860.33805683299988</v>
      </c>
      <c r="D2" s="23">
        <v>1080.9006304848886</v>
      </c>
      <c r="E2" s="24">
        <v>382.08866132750745</v>
      </c>
      <c r="G2" s="22" t="s">
        <v>44</v>
      </c>
      <c r="H2" s="23" t="s">
        <v>35</v>
      </c>
      <c r="I2" s="23">
        <v>-865.33805683299988</v>
      </c>
      <c r="J2" s="23">
        <v>-1087.8006304848886</v>
      </c>
      <c r="K2" s="23">
        <v>-390.48866132750743</v>
      </c>
      <c r="L2" s="24">
        <v>781.20911621513198</v>
      </c>
      <c r="N2" s="15" t="s">
        <v>44</v>
      </c>
      <c r="O2" s="15" t="s">
        <v>35</v>
      </c>
      <c r="P2" s="15" t="s">
        <v>37</v>
      </c>
      <c r="Q2" s="15" t="s">
        <v>39</v>
      </c>
      <c r="R2" s="15" t="s">
        <v>41</v>
      </c>
    </row>
    <row r="3" spans="1:18" x14ac:dyDescent="0.3">
      <c r="A3" s="25"/>
      <c r="B3" s="19" t="s">
        <v>37</v>
      </c>
      <c r="C3" s="19">
        <v>133.55098344480001</v>
      </c>
      <c r="D3" s="19">
        <v>44.657117241314424</v>
      </c>
      <c r="E3" s="26">
        <v>20.027577244014942</v>
      </c>
      <c r="G3" s="25"/>
      <c r="H3" s="19" t="s">
        <v>37</v>
      </c>
      <c r="I3" s="19">
        <v>-138.55098344480001</v>
      </c>
      <c r="J3" s="19">
        <v>-51.557117241314423</v>
      </c>
      <c r="K3" s="19">
        <v>-28.427577244014941</v>
      </c>
      <c r="L3" s="26">
        <v>72.845225976709784</v>
      </c>
      <c r="N3" s="15" t="s">
        <v>45</v>
      </c>
      <c r="O3" s="15">
        <v>-865.33805683299988</v>
      </c>
      <c r="P3" s="15">
        <v>-138.55098344480001</v>
      </c>
      <c r="Q3" s="15">
        <v>-35.922200249299848</v>
      </c>
      <c r="R3" s="15">
        <v>-27.972037724699817</v>
      </c>
    </row>
    <row r="4" spans="1:18" x14ac:dyDescent="0.3">
      <c r="A4" s="25"/>
      <c r="B4" s="19" t="s">
        <v>39</v>
      </c>
      <c r="C4" s="19">
        <v>30.922200249299848</v>
      </c>
      <c r="D4" s="19">
        <v>44.657117241314424</v>
      </c>
      <c r="E4" s="26">
        <v>20.027577244014942</v>
      </c>
      <c r="G4" s="25"/>
      <c r="H4" s="19" t="s">
        <v>39</v>
      </c>
      <c r="I4" s="19">
        <v>-35.922200249299848</v>
      </c>
      <c r="J4" s="19">
        <v>-51.557117241314423</v>
      </c>
      <c r="K4" s="19">
        <v>-28.427577244014941</v>
      </c>
      <c r="L4" s="26">
        <v>38.63563157820974</v>
      </c>
      <c r="N4" s="15" t="s">
        <v>46</v>
      </c>
      <c r="O4" s="15">
        <v>-1087.8006304848886</v>
      </c>
      <c r="P4" s="15">
        <v>-51.557117241314423</v>
      </c>
      <c r="Q4" s="15">
        <v>-51.557117241314423</v>
      </c>
      <c r="R4" s="15">
        <v>-48.904573947391263</v>
      </c>
    </row>
    <row r="5" spans="1:18" ht="16.8" thickBot="1" x14ac:dyDescent="0.35">
      <c r="A5" s="27"/>
      <c r="B5" s="28" t="s">
        <v>41</v>
      </c>
      <c r="C5" s="28">
        <v>22.972037724699817</v>
      </c>
      <c r="D5" s="28">
        <v>42.004573947391265</v>
      </c>
      <c r="E5" s="29">
        <v>20.027577244014942</v>
      </c>
      <c r="G5" s="27"/>
      <c r="H5" s="28" t="s">
        <v>41</v>
      </c>
      <c r="I5" s="28">
        <v>-27.972037724699817</v>
      </c>
      <c r="J5" s="28">
        <v>-48.904573947391263</v>
      </c>
      <c r="K5" s="28">
        <v>-28.427577244014941</v>
      </c>
      <c r="L5" s="29">
        <v>35.101396305368674</v>
      </c>
      <c r="N5" s="15" t="s">
        <v>47</v>
      </c>
      <c r="O5" s="15">
        <v>-390.48866132750743</v>
      </c>
      <c r="P5" s="15">
        <v>-28.427577244014941</v>
      </c>
      <c r="Q5" s="15">
        <v>-28.427577244014941</v>
      </c>
      <c r="R5" s="15">
        <v>-28.427577244014941</v>
      </c>
    </row>
    <row r="6" spans="1:18" x14ac:dyDescent="0.3">
      <c r="A6" s="22" t="s">
        <v>8</v>
      </c>
      <c r="B6" s="23" t="s">
        <v>35</v>
      </c>
      <c r="C6" s="23">
        <v>829.87437740999997</v>
      </c>
      <c r="D6" s="23">
        <v>1009.3797274517888</v>
      </c>
      <c r="E6" s="24">
        <v>343.52227194196411</v>
      </c>
      <c r="G6" s="22" t="s">
        <v>49</v>
      </c>
      <c r="H6" s="23" t="s">
        <v>35</v>
      </c>
      <c r="I6" s="23">
        <v>-834.87437740999997</v>
      </c>
      <c r="J6" s="23">
        <v>-1016.2797274517887</v>
      </c>
      <c r="K6" s="23">
        <v>-351.92227194196408</v>
      </c>
      <c r="L6" s="24">
        <v>734.35879226791758</v>
      </c>
      <c r="N6" s="15" t="s">
        <v>48</v>
      </c>
      <c r="O6" s="15">
        <v>781.20911621513198</v>
      </c>
      <c r="P6" s="15">
        <v>72.845225976709784</v>
      </c>
      <c r="Q6" s="15">
        <v>38.63563157820974</v>
      </c>
      <c r="R6" s="15">
        <v>35.101396305368674</v>
      </c>
    </row>
    <row r="7" spans="1:18" x14ac:dyDescent="0.3">
      <c r="A7" s="30"/>
      <c r="B7" s="19" t="s">
        <v>37</v>
      </c>
      <c r="C7" s="19">
        <v>122.41495772720025</v>
      </c>
      <c r="D7" s="19">
        <v>36.994291087810353</v>
      </c>
      <c r="E7" s="26">
        <v>14.49652466536117</v>
      </c>
      <c r="G7" s="30"/>
      <c r="H7" s="19" t="s">
        <v>37</v>
      </c>
      <c r="I7" s="19">
        <v>-127.41495772720025</v>
      </c>
      <c r="J7" s="19">
        <v>-43.894291087810352</v>
      </c>
      <c r="K7" s="19">
        <v>-22.89652466536117</v>
      </c>
      <c r="L7" s="26">
        <v>64.735257826790587</v>
      </c>
      <c r="N7" s="15"/>
      <c r="O7" s="15"/>
      <c r="P7" s="15"/>
      <c r="Q7" s="15"/>
      <c r="R7" s="15"/>
    </row>
    <row r="8" spans="1:18" x14ac:dyDescent="0.3">
      <c r="A8" s="30"/>
      <c r="B8" s="19" t="s">
        <v>39</v>
      </c>
      <c r="C8" s="19">
        <v>95.293830494499829</v>
      </c>
      <c r="D8" s="19">
        <v>36.994291087810353</v>
      </c>
      <c r="E8" s="26">
        <v>14.49652466536117</v>
      </c>
      <c r="G8" s="30"/>
      <c r="H8" s="19" t="s">
        <v>39</v>
      </c>
      <c r="I8" s="19">
        <v>-100.29383049449983</v>
      </c>
      <c r="J8" s="19">
        <v>-43.894291087810352</v>
      </c>
      <c r="K8" s="19">
        <v>-22.89652466536117</v>
      </c>
      <c r="L8" s="26">
        <v>55.694882082557115</v>
      </c>
      <c r="N8" s="15"/>
      <c r="O8" s="15"/>
      <c r="P8" s="15"/>
      <c r="Q8" s="15"/>
      <c r="R8" s="15"/>
    </row>
    <row r="9" spans="1:18" ht="16.8" thickBot="1" x14ac:dyDescent="0.35">
      <c r="A9" s="31"/>
      <c r="B9" s="28" t="s">
        <v>41</v>
      </c>
      <c r="C9" s="28">
        <v>18.871391911500194</v>
      </c>
      <c r="D9" s="28">
        <v>34.632221710006455</v>
      </c>
      <c r="E9" s="29">
        <v>14.49652466536117</v>
      </c>
      <c r="G9" s="31"/>
      <c r="H9" s="28" t="s">
        <v>41</v>
      </c>
      <c r="I9" s="28">
        <v>-23.871391911500194</v>
      </c>
      <c r="J9" s="28">
        <v>-41.532221710006453</v>
      </c>
      <c r="K9" s="28">
        <v>-22.89652466536117</v>
      </c>
      <c r="L9" s="29">
        <v>29.433379428955941</v>
      </c>
      <c r="N9" s="15" t="s">
        <v>49</v>
      </c>
      <c r="O9" s="15" t="s">
        <v>35</v>
      </c>
      <c r="P9" s="15" t="s">
        <v>37</v>
      </c>
      <c r="Q9" s="15" t="s">
        <v>39</v>
      </c>
      <c r="R9" s="15" t="s">
        <v>41</v>
      </c>
    </row>
    <row r="10" spans="1:18" x14ac:dyDescent="0.3">
      <c r="A10" s="22" t="s">
        <v>9</v>
      </c>
      <c r="B10" s="23" t="s">
        <v>35</v>
      </c>
      <c r="C10" s="23">
        <v>827.90192837029997</v>
      </c>
      <c r="D10" s="23">
        <v>1011.2406053913078</v>
      </c>
      <c r="E10" s="24">
        <v>341.27309143329978</v>
      </c>
      <c r="G10" s="22" t="s">
        <v>50</v>
      </c>
      <c r="H10" s="23" t="s">
        <v>35</v>
      </c>
      <c r="I10" s="23">
        <v>-832.90192837029997</v>
      </c>
      <c r="J10" s="23">
        <v>-1018.1406053913078</v>
      </c>
      <c r="K10" s="23">
        <v>-349.67309143329976</v>
      </c>
      <c r="L10" s="24">
        <v>733.57187506496905</v>
      </c>
      <c r="N10" s="15" t="s">
        <v>45</v>
      </c>
      <c r="O10" s="15">
        <v>-834.87437740999997</v>
      </c>
      <c r="P10" s="15">
        <v>-127.41495772720025</v>
      </c>
      <c r="Q10" s="15">
        <v>-100.29383049449983</v>
      </c>
      <c r="R10" s="15">
        <v>-23.871391911500194</v>
      </c>
    </row>
    <row r="11" spans="1:18" x14ac:dyDescent="0.3">
      <c r="A11" s="30"/>
      <c r="B11" s="19" t="s">
        <v>37</v>
      </c>
      <c r="C11" s="19">
        <v>119.1985975968</v>
      </c>
      <c r="D11" s="19">
        <v>41.743718456097106</v>
      </c>
      <c r="E11" s="26">
        <v>17.205481018298968</v>
      </c>
      <c r="G11" s="30"/>
      <c r="H11" s="19" t="s">
        <v>37</v>
      </c>
      <c r="I11" s="19">
        <v>-124.1985975968</v>
      </c>
      <c r="J11" s="19">
        <v>-48.643718456097105</v>
      </c>
      <c r="K11" s="19">
        <v>-25.605481018298967</v>
      </c>
      <c r="L11" s="26">
        <v>66.149265690398693</v>
      </c>
      <c r="N11" s="15" t="s">
        <v>46</v>
      </c>
      <c r="O11" s="15">
        <v>-1016.2797274517887</v>
      </c>
      <c r="P11" s="15">
        <v>-43.894291087810352</v>
      </c>
      <c r="Q11" s="15">
        <v>-43.894291087810352</v>
      </c>
      <c r="R11" s="15">
        <v>-41.532221710006453</v>
      </c>
    </row>
    <row r="12" spans="1:18" x14ac:dyDescent="0.3">
      <c r="A12" s="30"/>
      <c r="B12" s="19" t="s">
        <v>39</v>
      </c>
      <c r="C12" s="19">
        <v>94.826712794900189</v>
      </c>
      <c r="D12" s="19">
        <v>41.743718456097106</v>
      </c>
      <c r="E12" s="26">
        <v>17.205481018298968</v>
      </c>
      <c r="G12" s="30"/>
      <c r="H12" s="19" t="s">
        <v>39</v>
      </c>
      <c r="I12" s="19">
        <v>-99.826712794900189</v>
      </c>
      <c r="J12" s="19">
        <v>-48.643718456097105</v>
      </c>
      <c r="K12" s="19">
        <v>-25.605481018298967</v>
      </c>
      <c r="L12" s="26">
        <v>58.025304089765427</v>
      </c>
      <c r="N12" s="15" t="s">
        <v>47</v>
      </c>
      <c r="O12" s="15">
        <v>-351.92227194196408</v>
      </c>
      <c r="P12" s="15">
        <v>-22.89652466536117</v>
      </c>
      <c r="Q12" s="15">
        <v>-22.89652466536117</v>
      </c>
      <c r="R12" s="15">
        <v>-22.89652466536117</v>
      </c>
    </row>
    <row r="13" spans="1:18" ht="16.8" thickBot="1" x14ac:dyDescent="0.35">
      <c r="A13" s="31"/>
      <c r="B13" s="28" t="s">
        <v>41</v>
      </c>
      <c r="C13" s="28">
        <v>21.863166570799873</v>
      </c>
      <c r="D13" s="28">
        <v>39.266752180401504</v>
      </c>
      <c r="E13" s="29">
        <v>17.205481018298968</v>
      </c>
      <c r="G13" s="31"/>
      <c r="H13" s="28" t="s">
        <v>41</v>
      </c>
      <c r="I13" s="28">
        <v>-26.863166570799873</v>
      </c>
      <c r="J13" s="28">
        <v>-46.166752180401502</v>
      </c>
      <c r="K13" s="28">
        <v>-25.605481018298967</v>
      </c>
      <c r="L13" s="29">
        <v>32.878466589833444</v>
      </c>
      <c r="N13" s="15" t="s">
        <v>48</v>
      </c>
      <c r="O13" s="15">
        <v>734.35879226791758</v>
      </c>
      <c r="P13" s="15">
        <v>64.735257826790587</v>
      </c>
      <c r="Q13" s="15">
        <v>55.694882082557115</v>
      </c>
      <c r="R13" s="15">
        <v>29.433379428955941</v>
      </c>
    </row>
    <row r="14" spans="1:18" x14ac:dyDescent="0.3">
      <c r="K14" s="15"/>
      <c r="N14" s="15"/>
      <c r="O14" s="15"/>
      <c r="P14" s="15"/>
      <c r="Q14" s="15"/>
      <c r="R14" s="15"/>
    </row>
    <row r="15" spans="1:18" x14ac:dyDescent="0.3">
      <c r="K15" s="15"/>
      <c r="N15" s="15"/>
      <c r="O15" s="15"/>
      <c r="P15" s="15"/>
      <c r="Q15" s="15"/>
      <c r="R15" s="15"/>
    </row>
    <row r="16" spans="1:18" x14ac:dyDescent="0.3">
      <c r="K16" s="15"/>
      <c r="N16" s="15" t="s">
        <v>50</v>
      </c>
      <c r="O16" s="15" t="s">
        <v>35</v>
      </c>
      <c r="P16" s="15" t="s">
        <v>37</v>
      </c>
      <c r="Q16" s="15" t="s">
        <v>39</v>
      </c>
      <c r="R16" s="15" t="s">
        <v>41</v>
      </c>
    </row>
    <row r="17" spans="1:18" x14ac:dyDescent="0.3">
      <c r="K17" s="15"/>
      <c r="N17" s="15" t="s">
        <v>45</v>
      </c>
      <c r="O17" s="15">
        <v>-832.90192837029997</v>
      </c>
      <c r="P17" s="15">
        <v>-124.1985975968</v>
      </c>
      <c r="Q17" s="15">
        <v>-99.826712794900189</v>
      </c>
      <c r="R17" s="15">
        <v>-26.863166570799873</v>
      </c>
    </row>
    <row r="18" spans="1:18" x14ac:dyDescent="0.3">
      <c r="K18" s="15"/>
      <c r="N18" s="15" t="s">
        <v>46</v>
      </c>
      <c r="O18" s="15">
        <v>-1018.1406053913078</v>
      </c>
      <c r="P18" s="15">
        <v>-48.643718456097105</v>
      </c>
      <c r="Q18" s="15">
        <v>-48.643718456097105</v>
      </c>
      <c r="R18" s="15">
        <v>-46.166752180401502</v>
      </c>
    </row>
    <row r="19" spans="1:18" x14ac:dyDescent="0.3">
      <c r="K19" s="15"/>
      <c r="N19" s="15" t="s">
        <v>47</v>
      </c>
      <c r="O19" s="15">
        <v>-349.67309143329976</v>
      </c>
      <c r="P19" s="15">
        <v>-25.605481018298967</v>
      </c>
      <c r="Q19" s="15">
        <v>-25.605481018298967</v>
      </c>
      <c r="R19" s="15">
        <v>-25.605481018298967</v>
      </c>
    </row>
    <row r="20" spans="1:18" x14ac:dyDescent="0.3">
      <c r="K20" s="15"/>
      <c r="N20" s="15" t="s">
        <v>48</v>
      </c>
      <c r="O20" s="15">
        <v>733.57187506496905</v>
      </c>
      <c r="P20" s="15">
        <v>66.149265690398693</v>
      </c>
      <c r="Q20" s="15">
        <v>58.025304089765427</v>
      </c>
      <c r="R20" s="15">
        <v>32.878466589833444</v>
      </c>
    </row>
    <row r="25" spans="1:18" x14ac:dyDescent="0.3">
      <c r="A25" s="15" t="s">
        <v>49</v>
      </c>
      <c r="B25" s="15" t="s">
        <v>35</v>
      </c>
      <c r="C25" s="15" t="s">
        <v>37</v>
      </c>
      <c r="D25" s="15" t="s">
        <v>39</v>
      </c>
      <c r="E25" s="15" t="s">
        <v>41</v>
      </c>
    </row>
    <row r="26" spans="1:18" x14ac:dyDescent="0.3">
      <c r="A26" s="15" t="s">
        <v>45</v>
      </c>
      <c r="B26" s="15">
        <v>829.87437740999997</v>
      </c>
      <c r="C26" s="15">
        <v>122.41495772720025</v>
      </c>
      <c r="D26" s="15">
        <v>95.293830494499829</v>
      </c>
      <c r="E26" s="15">
        <v>18.871391911500194</v>
      </c>
    </row>
    <row r="27" spans="1:18" x14ac:dyDescent="0.3">
      <c r="A27" s="15" t="s">
        <v>46</v>
      </c>
      <c r="B27" s="15">
        <v>1009.3797274517888</v>
      </c>
      <c r="C27" s="15">
        <v>36.994291087810353</v>
      </c>
      <c r="D27" s="15">
        <v>36.994291087810353</v>
      </c>
      <c r="E27" s="15">
        <v>34.632221710006455</v>
      </c>
    </row>
    <row r="28" spans="1:18" x14ac:dyDescent="0.3">
      <c r="A28" s="15" t="s">
        <v>47</v>
      </c>
      <c r="B28" s="15">
        <v>343.52227194196411</v>
      </c>
      <c r="C28" s="15">
        <v>14.49652466536117</v>
      </c>
      <c r="D28" s="15">
        <v>14.49652466536117</v>
      </c>
      <c r="E28" s="15">
        <v>14.49652466536117</v>
      </c>
    </row>
    <row r="29" spans="1:18" x14ac:dyDescent="0.3">
      <c r="A29" s="15"/>
      <c r="B29" s="15"/>
      <c r="C29" s="15"/>
      <c r="D29" s="15"/>
      <c r="E29" s="15"/>
    </row>
    <row r="30" spans="1:18" x14ac:dyDescent="0.3">
      <c r="A30" s="15"/>
      <c r="B30" s="15"/>
      <c r="C30" s="15"/>
      <c r="D30" s="15"/>
      <c r="E30" s="15"/>
    </row>
    <row r="31" spans="1:18" x14ac:dyDescent="0.3">
      <c r="A31" s="15"/>
      <c r="B31" s="15"/>
      <c r="C31" s="15"/>
      <c r="D31" s="15"/>
      <c r="E31" s="15"/>
    </row>
    <row r="32" spans="1:18" x14ac:dyDescent="0.3">
      <c r="A32" s="15" t="s">
        <v>50</v>
      </c>
      <c r="B32" s="15" t="s">
        <v>35</v>
      </c>
      <c r="C32" s="15" t="s">
        <v>37</v>
      </c>
      <c r="D32" s="15" t="s">
        <v>39</v>
      </c>
      <c r="E32" s="15" t="s">
        <v>41</v>
      </c>
    </row>
    <row r="33" spans="1:5" x14ac:dyDescent="0.3">
      <c r="A33" s="15" t="s">
        <v>45</v>
      </c>
      <c r="B33" s="15">
        <v>827.90192837029997</v>
      </c>
      <c r="C33" s="15">
        <v>119.1985975968</v>
      </c>
      <c r="D33" s="15">
        <v>94.826712794900189</v>
      </c>
      <c r="E33" s="15">
        <v>21.863166570799873</v>
      </c>
    </row>
    <row r="34" spans="1:5" x14ac:dyDescent="0.3">
      <c r="A34" s="15" t="s">
        <v>46</v>
      </c>
      <c r="B34" s="15">
        <v>1011.2406053913078</v>
      </c>
      <c r="C34" s="15">
        <v>41.743718456097106</v>
      </c>
      <c r="D34" s="15">
        <v>41.743718456097106</v>
      </c>
      <c r="E34" s="15">
        <v>39.266752180401504</v>
      </c>
    </row>
    <row r="35" spans="1:5" x14ac:dyDescent="0.3">
      <c r="A35" s="15" t="s">
        <v>47</v>
      </c>
      <c r="B35" s="15">
        <v>341.27309143329978</v>
      </c>
      <c r="C35" s="15">
        <v>17.205481018298968</v>
      </c>
      <c r="D35" s="15">
        <v>17.205481018298968</v>
      </c>
      <c r="E35" s="15">
        <v>17.205481018298968</v>
      </c>
    </row>
    <row r="36" spans="1:5" x14ac:dyDescent="0.3">
      <c r="A36" s="15"/>
      <c r="B36" s="15"/>
      <c r="C36" s="15"/>
      <c r="D36" s="15"/>
      <c r="E36" s="15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YiJen</cp:lastModifiedBy>
  <dcterms:created xsi:type="dcterms:W3CDTF">2023-11-02T11:37:03Z</dcterms:created>
  <dcterms:modified xsi:type="dcterms:W3CDTF">2023-11-06T21:04:16Z</dcterms:modified>
</cp:coreProperties>
</file>