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61b48689ada18992/桌面/計算化學/"/>
    </mc:Choice>
  </mc:AlternateContent>
  <xr:revisionPtr revIDLastSave="1330" documentId="13_ncr:1_{A4C3FEA4-CC42-4815-BC63-BCF426DB43AD}" xr6:coauthVersionLast="47" xr6:coauthVersionMax="47" xr10:uidLastSave="{917D69EC-747B-40F6-BF9C-D582A031A288}"/>
  <bookViews>
    <workbookView xWindow="-108" yWindow="-108" windowWidth="23256" windowHeight="12576" activeTab="2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1" i="2" l="1" a="1"/>
  <c r="H91" i="2" s="1"/>
  <c r="H43" i="2" a="1"/>
  <c r="H43" i="2" s="1"/>
  <c r="G43" i="2" a="1"/>
  <c r="G43" i="2" s="1"/>
  <c r="F43" i="2" a="1"/>
  <c r="F43" i="2" s="1"/>
  <c r="H67" i="2" a="1"/>
  <c r="H67" i="2" s="1"/>
  <c r="G67" i="2" a="1"/>
  <c r="G67" i="2" s="1"/>
  <c r="F67" i="2" a="1"/>
  <c r="F67" i="2" s="1"/>
  <c r="I91" i="2" a="1"/>
  <c r="I91" i="2" s="1"/>
  <c r="G91" i="2" a="1"/>
  <c r="G91" i="2" s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" i="2"/>
  <c r="F21" i="2" a="1"/>
  <c r="F21" i="2" s="1"/>
  <c r="H21" i="2" a="1"/>
  <c r="H21" i="2" s="1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71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48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24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B49" i="1"/>
  <c r="B51" i="1"/>
  <c r="B52" i="1"/>
  <c r="B53" i="1"/>
  <c r="B55" i="1"/>
  <c r="B56" i="1"/>
  <c r="B57" i="1"/>
  <c r="B58" i="1"/>
  <c r="B59" i="1"/>
  <c r="B60" i="1"/>
  <c r="B61" i="1"/>
  <c r="B62" i="1"/>
  <c r="B63" i="1"/>
  <c r="B64" i="1"/>
  <c r="B65" i="1"/>
  <c r="E73" i="1"/>
  <c r="E72" i="1"/>
  <c r="C73" i="1"/>
  <c r="D73" i="1"/>
  <c r="D72" i="1"/>
  <c r="C72" i="1"/>
  <c r="D69" i="1"/>
  <c r="C69" i="1"/>
  <c r="E69" i="1"/>
  <c r="D68" i="1"/>
  <c r="E68" i="1"/>
  <c r="C68" i="1"/>
  <c r="K49" i="1"/>
  <c r="K48" i="1"/>
  <c r="O49" i="1"/>
  <c r="P49" i="1"/>
  <c r="Q49" i="1"/>
  <c r="O50" i="1"/>
  <c r="P50" i="1"/>
  <c r="Q50" i="1"/>
  <c r="O51" i="1"/>
  <c r="P51" i="1"/>
  <c r="Q51" i="1"/>
  <c r="O52" i="1"/>
  <c r="P52" i="1"/>
  <c r="Q52" i="1"/>
  <c r="O53" i="1"/>
  <c r="P53" i="1"/>
  <c r="Q53" i="1"/>
  <c r="O54" i="1"/>
  <c r="P54" i="1"/>
  <c r="Q54" i="1"/>
  <c r="O55" i="1"/>
  <c r="P55" i="1"/>
  <c r="Q55" i="1"/>
  <c r="O56" i="1"/>
  <c r="P56" i="1"/>
  <c r="Q56" i="1"/>
  <c r="O57" i="1"/>
  <c r="P57" i="1"/>
  <c r="Q57" i="1"/>
  <c r="O58" i="1"/>
  <c r="P58" i="1"/>
  <c r="Q58" i="1"/>
  <c r="O59" i="1"/>
  <c r="P59" i="1"/>
  <c r="Q59" i="1"/>
  <c r="O60" i="1"/>
  <c r="P60" i="1"/>
  <c r="Q60" i="1"/>
  <c r="O61" i="1"/>
  <c r="P61" i="1"/>
  <c r="Q61" i="1"/>
  <c r="O62" i="1"/>
  <c r="P62" i="1"/>
  <c r="Q62" i="1"/>
  <c r="O63" i="1"/>
  <c r="P63" i="1"/>
  <c r="Q63" i="1"/>
  <c r="O64" i="1"/>
  <c r="P64" i="1"/>
  <c r="Q64" i="1"/>
  <c r="O65" i="1"/>
  <c r="P65" i="1"/>
  <c r="Q65" i="1"/>
  <c r="O48" i="1"/>
  <c r="P48" i="1"/>
  <c r="Q48" i="1"/>
  <c r="N48" i="1"/>
  <c r="I49" i="1"/>
  <c r="J49" i="1"/>
  <c r="I50" i="1"/>
  <c r="J50" i="1"/>
  <c r="K50" i="1"/>
  <c r="I51" i="1"/>
  <c r="J51" i="1"/>
  <c r="K51" i="1"/>
  <c r="I52" i="1"/>
  <c r="J52" i="1"/>
  <c r="K52" i="1"/>
  <c r="I53" i="1"/>
  <c r="J53" i="1"/>
  <c r="K53" i="1"/>
  <c r="I54" i="1"/>
  <c r="J54" i="1"/>
  <c r="K54" i="1"/>
  <c r="I55" i="1"/>
  <c r="J55" i="1"/>
  <c r="K55" i="1"/>
  <c r="I56" i="1"/>
  <c r="J56" i="1"/>
  <c r="K56" i="1"/>
  <c r="I57" i="1"/>
  <c r="J57" i="1"/>
  <c r="K57" i="1"/>
  <c r="I58" i="1"/>
  <c r="J58" i="1"/>
  <c r="K58" i="1"/>
  <c r="I59" i="1"/>
  <c r="J59" i="1"/>
  <c r="K59" i="1"/>
  <c r="I60" i="1"/>
  <c r="J60" i="1"/>
  <c r="K60" i="1"/>
  <c r="I61" i="1"/>
  <c r="J61" i="1"/>
  <c r="K61" i="1"/>
  <c r="I62" i="1"/>
  <c r="J62" i="1"/>
  <c r="K62" i="1"/>
  <c r="I63" i="1"/>
  <c r="J63" i="1"/>
  <c r="K63" i="1"/>
  <c r="I64" i="1"/>
  <c r="J64" i="1"/>
  <c r="K64" i="1"/>
  <c r="I65" i="1"/>
  <c r="J65" i="1"/>
  <c r="K65" i="1"/>
  <c r="I48" i="1"/>
  <c r="J48" i="1"/>
  <c r="H48" i="1"/>
  <c r="E52" i="1"/>
  <c r="C49" i="1"/>
  <c r="D49" i="1"/>
  <c r="E49" i="1"/>
  <c r="C50" i="1"/>
  <c r="E50" i="1"/>
  <c r="C51" i="1"/>
  <c r="D51" i="1"/>
  <c r="E51" i="1"/>
  <c r="C52" i="1"/>
  <c r="D52" i="1"/>
  <c r="C53" i="1"/>
  <c r="D53" i="1"/>
  <c r="E53" i="1"/>
  <c r="C54" i="1"/>
  <c r="D54" i="1"/>
  <c r="E54" i="1"/>
  <c r="C55" i="1"/>
  <c r="D55" i="1"/>
  <c r="E55" i="1"/>
  <c r="C56" i="1"/>
  <c r="D56" i="1"/>
  <c r="E56" i="1"/>
  <c r="C57" i="1"/>
  <c r="D57" i="1"/>
  <c r="E57" i="1"/>
  <c r="C58" i="1"/>
  <c r="D58" i="1"/>
  <c r="E58" i="1"/>
  <c r="C59" i="1"/>
  <c r="D59" i="1"/>
  <c r="E59" i="1"/>
  <c r="C60" i="1"/>
  <c r="D60" i="1"/>
  <c r="E60" i="1"/>
  <c r="C61" i="1"/>
  <c r="D61" i="1"/>
  <c r="E61" i="1"/>
  <c r="C62" i="1"/>
  <c r="D62" i="1"/>
  <c r="E62" i="1"/>
  <c r="C63" i="1"/>
  <c r="D63" i="1"/>
  <c r="E63" i="1"/>
  <c r="C64" i="1"/>
  <c r="D64" i="1"/>
  <c r="E64" i="1"/>
  <c r="C65" i="1"/>
  <c r="D65" i="1"/>
  <c r="E65" i="1"/>
  <c r="C48" i="1"/>
  <c r="D48" i="1"/>
  <c r="E48" i="1"/>
  <c r="B48" i="1"/>
  <c r="B30" i="1"/>
  <c r="B54" i="1" s="1"/>
  <c r="B26" i="1"/>
  <c r="B50" i="1" s="1"/>
  <c r="G21" i="2" l="1" a="1"/>
  <c r="G21" i="2" s="1"/>
  <c r="D26" i="1"/>
  <c r="D5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<sst xmlns="http://schemas.openxmlformats.org/spreadsheetml/2006/main" count="373" uniqueCount="69">
  <si>
    <t>6-31G**</t>
    <phoneticPr fontId="1" type="noConversion"/>
  </si>
  <si>
    <t>H</t>
    <phoneticPr fontId="1" type="noConversion"/>
  </si>
  <si>
    <t>He</t>
    <phoneticPr fontId="1" type="noConversion"/>
  </si>
  <si>
    <t>Li</t>
    <phoneticPr fontId="1" type="noConversion"/>
  </si>
  <si>
    <t>Be</t>
    <phoneticPr fontId="1" type="noConversion"/>
  </si>
  <si>
    <t>B</t>
    <phoneticPr fontId="1" type="noConversion"/>
  </si>
  <si>
    <t>C</t>
    <phoneticPr fontId="1" type="noConversion"/>
  </si>
  <si>
    <t>N</t>
    <phoneticPr fontId="1" type="noConversion"/>
  </si>
  <si>
    <t>O</t>
    <phoneticPr fontId="1" type="noConversion"/>
  </si>
  <si>
    <t>F</t>
    <phoneticPr fontId="1" type="noConversion"/>
  </si>
  <si>
    <t>Ne</t>
    <phoneticPr fontId="1" type="noConversion"/>
  </si>
  <si>
    <t>Na</t>
    <phoneticPr fontId="1" type="noConversion"/>
  </si>
  <si>
    <t>Mg</t>
    <phoneticPr fontId="1" type="noConversion"/>
  </si>
  <si>
    <t>Al</t>
    <phoneticPr fontId="1" type="noConversion"/>
  </si>
  <si>
    <t>Si</t>
    <phoneticPr fontId="1" type="noConversion"/>
  </si>
  <si>
    <t>P</t>
    <phoneticPr fontId="1" type="noConversion"/>
  </si>
  <si>
    <t>S</t>
    <phoneticPr fontId="1" type="noConversion"/>
  </si>
  <si>
    <t>Cl</t>
    <phoneticPr fontId="1" type="noConversion"/>
  </si>
  <si>
    <t>Ar</t>
    <phoneticPr fontId="1" type="noConversion"/>
  </si>
  <si>
    <t>6-311G**</t>
    <phoneticPr fontId="1" type="noConversion"/>
  </si>
  <si>
    <t>6-31+G**</t>
    <phoneticPr fontId="1" type="noConversion"/>
  </si>
  <si>
    <t>6-311+G**</t>
    <phoneticPr fontId="1" type="noConversion"/>
  </si>
  <si>
    <t>B3LYP</t>
    <phoneticPr fontId="1" type="noConversion"/>
  </si>
  <si>
    <t>MP2(anion)</t>
    <phoneticPr fontId="1" type="noConversion"/>
  </si>
  <si>
    <t>B3LYP(anion)</t>
    <phoneticPr fontId="1" type="noConversion"/>
  </si>
  <si>
    <t>6-31G**</t>
    <phoneticPr fontId="1" type="noConversion"/>
  </si>
  <si>
    <t>M062X(anion)</t>
    <phoneticPr fontId="1" type="noConversion"/>
  </si>
  <si>
    <t>M062X</t>
    <phoneticPr fontId="1" type="noConversion"/>
  </si>
  <si>
    <t>MP2</t>
    <phoneticPr fontId="1" type="noConversion"/>
  </si>
  <si>
    <t>6-31++G**</t>
    <phoneticPr fontId="1" type="noConversion"/>
  </si>
  <si>
    <t>6-311++G**</t>
    <phoneticPr fontId="1" type="noConversion"/>
  </si>
  <si>
    <t>H(anion)</t>
    <phoneticPr fontId="1" type="noConversion"/>
  </si>
  <si>
    <t>He(anion)</t>
    <phoneticPr fontId="1" type="noConversion"/>
  </si>
  <si>
    <t>電子親和力</t>
    <phoneticPr fontId="1" type="noConversion"/>
  </si>
  <si>
    <t>單位:kcal/mol</t>
    <phoneticPr fontId="1" type="noConversion"/>
  </si>
  <si>
    <t>實驗值</t>
    <phoneticPr fontId="1" type="noConversion"/>
  </si>
  <si>
    <t>ABE</t>
    <phoneticPr fontId="1" type="noConversion"/>
  </si>
  <si>
    <t>MUE</t>
    <phoneticPr fontId="1" type="noConversion"/>
  </si>
  <si>
    <t>kcal/mol</t>
    <phoneticPr fontId="1" type="noConversion"/>
  </si>
  <si>
    <t>kJ/mole</t>
    <phoneticPr fontId="1" type="noConversion"/>
  </si>
  <si>
    <t>atom-anion 數值越大越傾向得電子</t>
    <phoneticPr fontId="1" type="noConversion"/>
  </si>
  <si>
    <t>電子親和力</t>
  </si>
  <si>
    <t>MP2</t>
  </si>
  <si>
    <t>單位:kcal/mol</t>
  </si>
  <si>
    <t>B3LYP</t>
  </si>
  <si>
    <t>M062X</t>
  </si>
  <si>
    <t>6-31G**</t>
  </si>
  <si>
    <t>6-311G**</t>
  </si>
  <si>
    <t>6-31+G**</t>
  </si>
  <si>
    <t>6-311+G**</t>
  </si>
  <si>
    <t>H</t>
  </si>
  <si>
    <t>He</t>
  </si>
  <si>
    <t>Li</t>
  </si>
  <si>
    <t>Be</t>
  </si>
  <si>
    <t>B</t>
  </si>
  <si>
    <t>C</t>
  </si>
  <si>
    <t>N</t>
  </si>
  <si>
    <t>O</t>
  </si>
  <si>
    <t>F</t>
  </si>
  <si>
    <t>Ne</t>
  </si>
  <si>
    <t>Na</t>
  </si>
  <si>
    <t>Mg</t>
  </si>
  <si>
    <t>Al</t>
  </si>
  <si>
    <t>Si</t>
  </si>
  <si>
    <t>P</t>
  </si>
  <si>
    <t>S</t>
  </si>
  <si>
    <t>Cl</t>
  </si>
  <si>
    <t>Ar</t>
  </si>
  <si>
    <t>experimental 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</si>
</sst>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_ "/>
    <numFmt numFmtId="178" formatCode="0.00000000000_ "/>
  </numFmts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Microsoft JhengHei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0" fillId="0" borderId="8" xfId="0" applyNumberFormat="1" applyBorder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0" borderId="9" xfId="0" applyBorder="1">
      <alignment vertical="center"/>
    </xf>
    <xf numFmtId="176" fontId="0" fillId="0" borderId="9" xfId="0" applyNumberFormat="1" applyBorder="1">
      <alignment vertical="center"/>
    </xf>
    <xf numFmtId="0" fontId="0" fillId="0" borderId="10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Electron</a:t>
            </a:r>
            <a:r>
              <a:rPr lang="en-US" altLang="zh-TW" baseline="0"/>
              <a:t> affinity v.s. atomic number(6-31G**)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MP2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工作表1!$G$83:$G$100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工作表1!$H$83:$H$100</c:f>
              <c:numCache>
                <c:formatCode>0.0</c:formatCode>
                <c:ptCount val="18"/>
                <c:pt idx="0">
                  <c:v>-39.435771776549991</c:v>
                </c:pt>
                <c:pt idx="1">
                  <c:v>-860.64615925555006</c:v>
                </c:pt>
                <c:pt idx="2">
                  <c:v>-4.384283374599975</c:v>
                </c:pt>
                <c:pt idx="3">
                  <c:v>-62.075938030850118</c:v>
                </c:pt>
                <c:pt idx="4">
                  <c:v>-33.237483939349268</c:v>
                </c:pt>
                <c:pt idx="5">
                  <c:v>-5.3991544889496534</c:v>
                </c:pt>
                <c:pt idx="6">
                  <c:v>-54.183500045551469</c:v>
                </c:pt>
                <c:pt idx="7">
                  <c:v>-13.982292180904059</c:v>
                </c:pt>
                <c:pt idx="8">
                  <c:v>24.683399937245522</c:v>
                </c:pt>
                <c:pt idx="9">
                  <c:v>-1067.8728257542043</c:v>
                </c:pt>
                <c:pt idx="10">
                  <c:v>1.3949536184915545</c:v>
                </c:pt>
                <c:pt idx="11">
                  <c:v>-23.051498731549383</c:v>
                </c:pt>
                <c:pt idx="12">
                  <c:v>-5.0100985989599236</c:v>
                </c:pt>
                <c:pt idx="13">
                  <c:v>-23.790453918752796</c:v>
                </c:pt>
                <c:pt idx="14">
                  <c:v>-14.522013101861114</c:v>
                </c:pt>
                <c:pt idx="15">
                  <c:v>22.112807270493743</c:v>
                </c:pt>
                <c:pt idx="16">
                  <c:v>62.544562125428897</c:v>
                </c:pt>
                <c:pt idx="17">
                  <c:v>-354.69039498344705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F5-46D0-BD01-883ECD7BFA33}"/>
            </c:ext>
          </c:extLst>
        </c:ser>
        <c:ser>
          <c:idx val="1"/>
          <c:order val="1"/>
          <c:tx>
            <c:v>B3LYP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工作表1!$G$83:$G$100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工作表1!$I$83:$I$100</c:f>
              <c:numCache>
                <c:formatCode>0.0</c:formatCode>
                <c:ptCount val="18"/>
                <c:pt idx="0">
                  <c:v>-24.131568082949961</c:v>
                </c:pt>
                <c:pt idx="1">
                  <c:v>-829.87516415690015</c:v>
                </c:pt>
                <c:pt idx="2">
                  <c:v>3.6624591967500137</c:v>
                </c:pt>
                <c:pt idx="3">
                  <c:v>-34.302744066549245</c:v>
                </c:pt>
                <c:pt idx="4">
                  <c:v>-24.962265159051729</c:v>
                </c:pt>
                <c:pt idx="5">
                  <c:v>-1.2601645778992434</c:v>
                </c:pt>
                <c:pt idx="6">
                  <c:v>-35.044774050302919</c:v>
                </c:pt>
                <c:pt idx="7">
                  <c:v>-4.9525559778018247</c:v>
                </c:pt>
                <c:pt idx="8">
                  <c:v>24.192311002549442</c:v>
                </c:pt>
                <c:pt idx="9">
                  <c:v>-1009.1105771399997</c:v>
                </c:pt>
                <c:pt idx="10">
                  <c:v>10.252375712904369</c:v>
                </c:pt>
                <c:pt idx="11">
                  <c:v>-17.357477528550479</c:v>
                </c:pt>
                <c:pt idx="12">
                  <c:v>0.78156308225641602</c:v>
                </c:pt>
                <c:pt idx="13">
                  <c:v>-6.8950116350343569</c:v>
                </c:pt>
                <c:pt idx="14">
                  <c:v>6.5885987462017752</c:v>
                </c:pt>
                <c:pt idx="15">
                  <c:v>38.084179064476764</c:v>
                </c:pt>
                <c:pt idx="16">
                  <c:v>72.785517165469244</c:v>
                </c:pt>
                <c:pt idx="17">
                  <c:v>-331.79539712118066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BF5-46D0-BD01-883ECD7BFA33}"/>
            </c:ext>
          </c:extLst>
        </c:ser>
        <c:ser>
          <c:idx val="2"/>
          <c:order val="2"/>
          <c:tx>
            <c:v>M062X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工作表1!$G$83:$G$100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工作表1!$J$83:$J$100</c:f>
              <c:numCache>
                <c:formatCode>0.0</c:formatCode>
                <c:ptCount val="18"/>
                <c:pt idx="0">
                  <c:v>-29.838892487349977</c:v>
                </c:pt>
                <c:pt idx="1">
                  <c:v>-827.88300974724996</c:v>
                </c:pt>
                <c:pt idx="2">
                  <c:v>2.1937732120001039</c:v>
                </c:pt>
                <c:pt idx="3">
                  <c:v>-40.550793407100734</c:v>
                </c:pt>
                <c:pt idx="4">
                  <c:v>-28.772502843049271</c:v>
                </c:pt>
                <c:pt idx="5">
                  <c:v>-0.99962263349983282</c:v>
                </c:pt>
                <c:pt idx="6">
                  <c:v>-39.935959599000959</c:v>
                </c:pt>
                <c:pt idx="7">
                  <c:v>-5.2689462676984524</c:v>
                </c:pt>
                <c:pt idx="8">
                  <c:v>25.662001002494925</c:v>
                </c:pt>
                <c:pt idx="9">
                  <c:v>-1011.0856005403017</c:v>
                </c:pt>
                <c:pt idx="10">
                  <c:v>9.3148765198992862</c:v>
                </c:pt>
                <c:pt idx="11">
                  <c:v>-22.802314709107858</c:v>
                </c:pt>
                <c:pt idx="12">
                  <c:v>-2.0203295861963704</c:v>
                </c:pt>
                <c:pt idx="13">
                  <c:v>-7.1507845072449161</c:v>
                </c:pt>
                <c:pt idx="14">
                  <c:v>5.5579143924501091</c:v>
                </c:pt>
                <c:pt idx="15">
                  <c:v>38.056443144618257</c:v>
                </c:pt>
                <c:pt idx="16">
                  <c:v>74.112009497473181</c:v>
                </c:pt>
                <c:pt idx="17">
                  <c:v>-330.49450717675489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BF5-46D0-BD01-883ECD7BFA33}"/>
            </c:ext>
          </c:extLst>
        </c:ser>
        <c:ser>
          <c:idx val="3"/>
          <c:order val="3"/>
          <c:tx>
            <c:v>experimental value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工作表1!$Y$95:$Y$112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工作表1!$Z$95:$Z$112</c:f>
              <c:numCache>
                <c:formatCode>0.0</c:formatCode>
                <c:ptCount val="18"/>
                <c:pt idx="0" formatCode="General">
                  <c:v>17.399999999999999</c:v>
                </c:pt>
                <c:pt idx="1">
                  <c:v>-5</c:v>
                </c:pt>
                <c:pt idx="2" formatCode="General">
                  <c:v>14.3</c:v>
                </c:pt>
                <c:pt idx="3" formatCode="General">
                  <c:v>0</c:v>
                </c:pt>
                <c:pt idx="4" formatCode="General">
                  <c:v>5.5</c:v>
                </c:pt>
                <c:pt idx="5" formatCode="General">
                  <c:v>29.1</c:v>
                </c:pt>
                <c:pt idx="6" formatCode="General">
                  <c:v>-1.7</c:v>
                </c:pt>
                <c:pt idx="7" formatCode="General">
                  <c:v>33.700000000000003</c:v>
                </c:pt>
                <c:pt idx="8">
                  <c:v>77</c:v>
                </c:pt>
                <c:pt idx="9" formatCode="General">
                  <c:v>-6.9</c:v>
                </c:pt>
                <c:pt idx="10">
                  <c:v>12.6</c:v>
                </c:pt>
                <c:pt idx="11">
                  <c:v>0</c:v>
                </c:pt>
                <c:pt idx="12">
                  <c:v>10.5</c:v>
                </c:pt>
                <c:pt idx="13">
                  <c:v>31.9</c:v>
                </c:pt>
                <c:pt idx="14">
                  <c:v>17.100000000000001</c:v>
                </c:pt>
                <c:pt idx="15" formatCode="General">
                  <c:v>47.9</c:v>
                </c:pt>
                <c:pt idx="16" formatCode="General">
                  <c:v>83.3</c:v>
                </c:pt>
                <c:pt idx="17">
                  <c:v>-8.4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93-4765-8766-30F70E91D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2117440"/>
        <c:axId val="894652848"/>
      </c:scatterChart>
      <c:valAx>
        <c:axId val="892117440"/>
        <c:scaling>
          <c:orientation val="minMax"/>
          <c:max val="1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atomic</a:t>
                </a:r>
                <a:r>
                  <a:rPr lang="en-US" altLang="zh-TW" baseline="0"/>
                  <a:t>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894652848"/>
        <c:crosses val="autoZero"/>
        <c:crossBetween val="midCat"/>
        <c:majorUnit val="1"/>
      </c:valAx>
      <c:valAx>
        <c:axId val="89465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Electron affinity (kca/mol)</a:t>
                </a:r>
                <a:endParaRPr lang="zh-TW" altLang="en-US"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layout>
            <c:manualLayout>
              <c:xMode val="edge"/>
              <c:yMode val="edge"/>
              <c:x val="1.8480018480018481E-2"/>
              <c:y val="0.276164698162729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892117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altLang="zh-TW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Absolut error(6-311G**)</a:t>
            </a:r>
            <a:endParaRPr lang="zh-TW" altLang="en-US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layout>
        <c:manualLayout>
          <c:xMode val="edge"/>
          <c:yMode val="edge"/>
          <c:x val="0.33060910489637074"/>
          <c:y val="2.427184466019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>
        <c:manualLayout>
          <c:layoutTarget val="inner"/>
          <c:xMode val="edge"/>
          <c:yMode val="edge"/>
          <c:x val="0.14984056047048172"/>
          <c:y val="0.10016165197893309"/>
          <c:w val="0.72009731891621653"/>
          <c:h val="0.83915859855266439"/>
        </c:manualLayout>
      </c:layout>
      <c:barChart>
        <c:barDir val="col"/>
        <c:grouping val="clustered"/>
        <c:varyColors val="0"/>
        <c:ser>
          <c:idx val="0"/>
          <c:order val="0"/>
          <c:tx>
            <c:v>MP2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工作表2!$F$2:$F$19</c:f>
              <c:numCache>
                <c:formatCode>0.0_ </c:formatCode>
                <c:ptCount val="18"/>
                <c:pt idx="0">
                  <c:v>28.002588764850017</c:v>
                </c:pt>
                <c:pt idx="1">
                  <c:v>509.69314379914988</c:v>
                </c:pt>
                <c:pt idx="2">
                  <c:v>10.738507081799998</c:v>
                </c:pt>
                <c:pt idx="3">
                  <c:v>25.7296465266007</c:v>
                </c:pt>
                <c:pt idx="4">
                  <c:v>18.792533738500389</c:v>
                </c:pt>
                <c:pt idx="5">
                  <c:v>20.540393914298605</c:v>
                </c:pt>
                <c:pt idx="6">
                  <c:v>47.005530363403722</c:v>
                </c:pt>
                <c:pt idx="7">
                  <c:v>43.425769740503441</c:v>
                </c:pt>
                <c:pt idx="8">
                  <c:v>39.920338143100011</c:v>
                </c:pt>
                <c:pt idx="9">
                  <c:v>859.03970389564563</c:v>
                </c:pt>
                <c:pt idx="10">
                  <c:v>9.8725299582519312</c:v>
                </c:pt>
                <c:pt idx="11">
                  <c:v>19.215972414691674</c:v>
                </c:pt>
                <c:pt idx="12">
                  <c:v>11.579943849502143</c:v>
                </c:pt>
                <c:pt idx="13">
                  <c:v>50.184183558136439</c:v>
                </c:pt>
                <c:pt idx="14">
                  <c:v>19.012586205022338</c:v>
                </c:pt>
                <c:pt idx="15">
                  <c:v>14.942134293850138</c:v>
                </c:pt>
                <c:pt idx="16">
                  <c:v>11.057090299194797</c:v>
                </c:pt>
                <c:pt idx="17">
                  <c:v>297.44499275249518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4D-4BE4-9677-4C1384D55215}"/>
            </c:ext>
          </c:extLst>
        </c:ser>
        <c:ser>
          <c:idx val="1"/>
          <c:order val="1"/>
          <c:tx>
            <c:v>B3LYP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工作表2!$G$2:$G$19</c:f>
              <c:numCache>
                <c:formatCode>0.0_ </c:formatCode>
                <c:ptCount val="18"/>
                <c:pt idx="0">
                  <c:v>12.562592015449987</c:v>
                </c:pt>
                <c:pt idx="1">
                  <c:v>488.1571432610499</c:v>
                </c:pt>
                <c:pt idx="2">
                  <c:v>4.5145541060503138</c:v>
                </c:pt>
                <c:pt idx="3">
                  <c:v>16.970617921799633</c:v>
                </c:pt>
                <c:pt idx="4">
                  <c:v>11.910323297250654</c:v>
                </c:pt>
                <c:pt idx="5">
                  <c:v>16.410000883400571</c:v>
                </c:pt>
                <c:pt idx="6">
                  <c:v>25.755925161098439</c:v>
                </c:pt>
                <c:pt idx="7">
                  <c:v>30.115226479347694</c:v>
                </c:pt>
                <c:pt idx="8">
                  <c:v>34.626291495393595</c:v>
                </c:pt>
                <c:pt idx="9">
                  <c:v>806.41543945571061</c:v>
                </c:pt>
                <c:pt idx="10">
                  <c:v>2.3114169889550045</c:v>
                </c:pt>
                <c:pt idx="11">
                  <c:v>13.801004686344493</c:v>
                </c:pt>
                <c:pt idx="12">
                  <c:v>5.15004225584563</c:v>
                </c:pt>
                <c:pt idx="13">
                  <c:v>32.020293571160181</c:v>
                </c:pt>
                <c:pt idx="14">
                  <c:v>-2.8990415197300194</c:v>
                </c:pt>
                <c:pt idx="15">
                  <c:v>-2.2712043025646977</c:v>
                </c:pt>
                <c:pt idx="16">
                  <c:v>-1.1312777231012916</c:v>
                </c:pt>
                <c:pt idx="17">
                  <c:v>265.5756677760578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D-4BE4-9677-4C1384D55215}"/>
            </c:ext>
          </c:extLst>
        </c:ser>
        <c:ser>
          <c:idx val="2"/>
          <c:order val="2"/>
          <c:tx>
            <c:v>M062X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工作表2!$H$2:$H$19</c:f>
              <c:numCache>
                <c:formatCode>0.0_ </c:formatCode>
                <c:ptCount val="18"/>
                <c:pt idx="0">
                  <c:v>17.529957217450008</c:v>
                </c:pt>
                <c:pt idx="1">
                  <c:v>477.71224763355019</c:v>
                </c:pt>
                <c:pt idx="2">
                  <c:v>5.4890763595499834</c:v>
                </c:pt>
                <c:pt idx="3">
                  <c:v>23.002992247199902</c:v>
                </c:pt>
                <c:pt idx="4">
                  <c:v>14.688182351849022</c:v>
                </c:pt>
                <c:pt idx="5">
                  <c:v>15.629567318248434</c:v>
                </c:pt>
                <c:pt idx="6">
                  <c:v>31.079778510050946</c:v>
                </c:pt>
                <c:pt idx="7">
                  <c:v>31.181929878401164</c:v>
                </c:pt>
                <c:pt idx="8">
                  <c:v>34.506060675197517</c:v>
                </c:pt>
                <c:pt idx="9">
                  <c:v>811.970781059194</c:v>
                </c:pt>
                <c:pt idx="10">
                  <c:v>2.7474733405133982</c:v>
                </c:pt>
                <c:pt idx="11">
                  <c:v>18.541901709806361</c:v>
                </c:pt>
                <c:pt idx="12">
                  <c:v>7.6381801743058357</c:v>
                </c:pt>
                <c:pt idx="13">
                  <c:v>32.925727028692776</c:v>
                </c:pt>
                <c:pt idx="14">
                  <c:v>-0.99555420243471104</c:v>
                </c:pt>
                <c:pt idx="15">
                  <c:v>-0.77961422104960576</c:v>
                </c:pt>
                <c:pt idx="16">
                  <c:v>-1.0659539841235954</c:v>
                </c:pt>
                <c:pt idx="17">
                  <c:v>263.24679176865931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4D-4BE4-9677-4C1384D55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5111983"/>
        <c:axId val="1433684687"/>
      </c:barChart>
      <c:catAx>
        <c:axId val="18451119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atomic number</a:t>
                </a:r>
              </a:p>
            </c:rich>
          </c:tx>
          <c:layout>
            <c:manualLayout>
              <c:xMode val="edge"/>
              <c:yMode val="edge"/>
              <c:x val="0.43249357343845535"/>
              <c:y val="0.938239673683173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433684687"/>
        <c:crosses val="autoZero"/>
        <c:auto val="1"/>
        <c:lblAlgn val="ctr"/>
        <c:lblOffset val="100"/>
        <c:noMultiLvlLbl val="0"/>
      </c:catAx>
      <c:valAx>
        <c:axId val="1433684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Absolut error(kcal/mol)</a:t>
                </a:r>
                <a:endParaRPr lang="zh-TW" altLang="en-US" sz="1000" b="0" i="0" u="none" strike="noStrike" kern="1200" spc="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845111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Absolut error(6-31+G**)</a:t>
            </a:r>
            <a:endParaRPr lang="zh-TW" altLang="en-US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MP2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工作表2!$F$24:$F$41</c:f>
              <c:numCache>
                <c:formatCode>0.0_ </c:formatCode>
                <c:ptCount val="18"/>
                <c:pt idx="0">
                  <c:v>56.83577177654999</c:v>
                </c:pt>
                <c:pt idx="1">
                  <c:v>855.64615925555006</c:v>
                </c:pt>
                <c:pt idx="2">
                  <c:v>8.5826981945499057</c:v>
                </c:pt>
                <c:pt idx="3">
                  <c:v>15.2526224127006</c:v>
                </c:pt>
                <c:pt idx="4">
                  <c:v>6.7282243443482903</c:v>
                </c:pt>
                <c:pt idx="5">
                  <c:v>6.3859758775528697</c:v>
                </c:pt>
                <c:pt idx="6">
                  <c:v>18.405529881898307</c:v>
                </c:pt>
                <c:pt idx="7">
                  <c:v>8.6272304179977084</c:v>
                </c:pt>
                <c:pt idx="8">
                  <c:v>-1.4553165017526055</c:v>
                </c:pt>
                <c:pt idx="9">
                  <c:v>165.08385045015152</c:v>
                </c:pt>
                <c:pt idx="10">
                  <c:v>6.7361747262875067</c:v>
                </c:pt>
                <c:pt idx="11">
                  <c:v>11.200668069310739</c:v>
                </c:pt>
                <c:pt idx="12">
                  <c:v>9.0424209333989118</c:v>
                </c:pt>
                <c:pt idx="13">
                  <c:v>41.83548341538404</c:v>
                </c:pt>
                <c:pt idx="14">
                  <c:v>18.044213544648834</c:v>
                </c:pt>
                <c:pt idx="15">
                  <c:v>14.566444356228381</c:v>
                </c:pt>
                <c:pt idx="16">
                  <c:v>9.8470637303607589</c:v>
                </c:pt>
                <c:pt idx="17">
                  <c:v>62.569253668667734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89-45BF-87F5-95952DCD9814}"/>
            </c:ext>
          </c:extLst>
        </c:ser>
        <c:ser>
          <c:idx val="1"/>
          <c:order val="1"/>
          <c:tx>
            <c:v>B3LYP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工作表2!$G$24:$G$41</c:f>
              <c:numCache>
                <c:formatCode>0.0_ </c:formatCode>
                <c:ptCount val="18"/>
                <c:pt idx="0">
                  <c:v>41.53156808294996</c:v>
                </c:pt>
                <c:pt idx="1">
                  <c:v>824.87516415690015</c:v>
                </c:pt>
                <c:pt idx="2">
                  <c:v>1.6689867764004518</c:v>
                </c:pt>
                <c:pt idx="3">
                  <c:v>5.3498322422506739</c:v>
                </c:pt>
                <c:pt idx="4">
                  <c:v>-4.0690178673996975</c:v>
                </c:pt>
                <c:pt idx="5">
                  <c:v>-2.3160748646500444</c:v>
                </c:pt>
                <c:pt idx="6">
                  <c:v>-4.8759510814000624</c:v>
                </c:pt>
                <c:pt idx="7">
                  <c:v>-3.7073473178037659</c:v>
                </c:pt>
                <c:pt idx="8">
                  <c:v>-4.0131707256526568</c:v>
                </c:pt>
                <c:pt idx="9">
                  <c:v>150.68250742514607</c:v>
                </c:pt>
                <c:pt idx="10">
                  <c:v>-1.1412657819419394</c:v>
                </c:pt>
                <c:pt idx="11">
                  <c:v>5.42400386514577</c:v>
                </c:pt>
                <c:pt idx="12">
                  <c:v>2.2661968466893025</c:v>
                </c:pt>
                <c:pt idx="13">
                  <c:v>24.596667933283591</c:v>
                </c:pt>
                <c:pt idx="14">
                  <c:v>-3.7820101371765311</c:v>
                </c:pt>
                <c:pt idx="15">
                  <c:v>-2.7279057166245337</c:v>
                </c:pt>
                <c:pt idx="16">
                  <c:v>-2.3091130545881384</c:v>
                </c:pt>
                <c:pt idx="17">
                  <c:v>52.269124482776981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89-45BF-87F5-95952DCD9814}"/>
            </c:ext>
          </c:extLst>
        </c:ser>
        <c:ser>
          <c:idx val="2"/>
          <c:order val="2"/>
          <c:tx>
            <c:v>M062X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工作表2!$H$24:$H$41</c:f>
              <c:numCache>
                <c:formatCode>0.0_ </c:formatCode>
                <c:ptCount val="18"/>
                <c:pt idx="0">
                  <c:v>47.238892487349972</c:v>
                </c:pt>
                <c:pt idx="1">
                  <c:v>822.88300974724996</c:v>
                </c:pt>
                <c:pt idx="2">
                  <c:v>2.8531599538500529</c:v>
                </c:pt>
                <c:pt idx="3">
                  <c:v>10.633336730349823</c:v>
                </c:pt>
                <c:pt idx="4">
                  <c:v>1.3251792964999876</c:v>
                </c:pt>
                <c:pt idx="5">
                  <c:v>1.6372977362981622</c:v>
                </c:pt>
                <c:pt idx="6">
                  <c:v>4.1175150726018952</c:v>
                </c:pt>
                <c:pt idx="7">
                  <c:v>3.5826815474998561</c:v>
                </c:pt>
                <c:pt idx="8">
                  <c:v>3.547942243653182</c:v>
                </c:pt>
                <c:pt idx="9">
                  <c:v>155.95308521755467</c:v>
                </c:pt>
                <c:pt idx="10">
                  <c:v>-0.417433573700281</c:v>
                </c:pt>
                <c:pt idx="11">
                  <c:v>9.6459505320980785</c:v>
                </c:pt>
                <c:pt idx="12">
                  <c:v>4.8765736157512123</c:v>
                </c:pt>
                <c:pt idx="13">
                  <c:v>26.306003811283979</c:v>
                </c:pt>
                <c:pt idx="14">
                  <c:v>-1.2070249039358423</c:v>
                </c:pt>
                <c:pt idx="15">
                  <c:v>-0.69188839294993443</c:v>
                </c:pt>
                <c:pt idx="16">
                  <c:v>-1.2862098186382269</c:v>
                </c:pt>
                <c:pt idx="17">
                  <c:v>52.550750746422139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89-45BF-87F5-95952DCD9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34141551"/>
        <c:axId val="1436628015"/>
      </c:barChart>
      <c:catAx>
        <c:axId val="14341415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atomic number</a:t>
                </a:r>
              </a:p>
            </c:rich>
          </c:tx>
          <c:layout>
            <c:manualLayout>
              <c:xMode val="edge"/>
              <c:yMode val="edge"/>
              <c:x val="0.42095433150947664"/>
              <c:y val="0.887977602799649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436628015"/>
        <c:crosses val="autoZero"/>
        <c:auto val="1"/>
        <c:lblAlgn val="ctr"/>
        <c:lblOffset val="100"/>
        <c:noMultiLvlLbl val="0"/>
      </c:catAx>
      <c:valAx>
        <c:axId val="1436628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Absolut error(kcal/mol)</a:t>
                </a:r>
                <a:endParaRPr lang="zh-TW" altLang="en-US" sz="1000" b="0" i="0" u="none" strike="noStrike" kern="1200" spc="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layout>
            <c:manualLayout>
              <c:xMode val="edge"/>
              <c:yMode val="edge"/>
              <c:x val="2.5425883549453344E-2"/>
              <c:y val="0.343906211723534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434141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Absolut error(6-311+G**)</a:t>
            </a:r>
            <a:endParaRPr lang="zh-TW" altLang="en-US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>
        <c:manualLayout>
          <c:layoutTarget val="inner"/>
          <c:xMode val="edge"/>
          <c:yMode val="edge"/>
          <c:x val="0.11152559055118111"/>
          <c:y val="0.18157407407407408"/>
          <c:w val="0.7579188538932633"/>
          <c:h val="0.66101851851851856"/>
        </c:manualLayout>
      </c:layout>
      <c:barChart>
        <c:barDir val="col"/>
        <c:grouping val="clustered"/>
        <c:varyColors val="0"/>
        <c:ser>
          <c:idx val="0"/>
          <c:order val="0"/>
          <c:tx>
            <c:v>MP2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工作表2!$F$48:$F$65</c:f>
              <c:numCache>
                <c:formatCode>0.0_ </c:formatCode>
                <c:ptCount val="18"/>
                <c:pt idx="0">
                  <c:v>28.002588764850017</c:v>
                </c:pt>
                <c:pt idx="1">
                  <c:v>509.69314379914988</c:v>
                </c:pt>
                <c:pt idx="2">
                  <c:v>7.7242651985503024</c:v>
                </c:pt>
                <c:pt idx="3">
                  <c:v>14.235366762249807</c:v>
                </c:pt>
                <c:pt idx="4">
                  <c:v>5.1250630737513756</c:v>
                </c:pt>
                <c:pt idx="5">
                  <c:v>4.8135625724518931</c:v>
                </c:pt>
                <c:pt idx="6">
                  <c:v>18.807637969497886</c:v>
                </c:pt>
                <c:pt idx="7">
                  <c:v>10.614804008303658</c:v>
                </c:pt>
                <c:pt idx="8">
                  <c:v>2.2645598142456862</c:v>
                </c:pt>
                <c:pt idx="9">
                  <c:v>161.93657655291108</c:v>
                </c:pt>
                <c:pt idx="10">
                  <c:v>6.4987251315127255</c:v>
                </c:pt>
                <c:pt idx="11">
                  <c:v>10.923371621243883</c:v>
                </c:pt>
                <c:pt idx="12">
                  <c:v>8.3370375044499117</c:v>
                </c:pt>
                <c:pt idx="13">
                  <c:v>41.665365589956906</c:v>
                </c:pt>
                <c:pt idx="14">
                  <c:v>17.871209175479052</c:v>
                </c:pt>
                <c:pt idx="15">
                  <c:v>14.635282148340124</c:v>
                </c:pt>
                <c:pt idx="16">
                  <c:v>9.6246116126016688</c:v>
                </c:pt>
                <c:pt idx="17">
                  <c:v>70.902642579601704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D-446B-A109-D1436834D972}"/>
            </c:ext>
          </c:extLst>
        </c:ser>
        <c:ser>
          <c:idx val="1"/>
          <c:order val="1"/>
          <c:tx>
            <c:v>B3LYP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工作表2!$G$48:$G$65</c:f>
              <c:numCache>
                <c:formatCode>0.0_ </c:formatCode>
                <c:ptCount val="18"/>
                <c:pt idx="0">
                  <c:v>12.562592015449987</c:v>
                </c:pt>
                <c:pt idx="1">
                  <c:v>488.1571432610499</c:v>
                </c:pt>
                <c:pt idx="2">
                  <c:v>1.4310351740002982</c:v>
                </c:pt>
                <c:pt idx="3">
                  <c:v>5.8448117358498592</c:v>
                </c:pt>
                <c:pt idx="4">
                  <c:v>-3.8397258960998624</c:v>
                </c:pt>
                <c:pt idx="5">
                  <c:v>-2.2944885378474744</c:v>
                </c:pt>
                <c:pt idx="6">
                  <c:v>-4.7663879226993497</c:v>
                </c:pt>
                <c:pt idx="7">
                  <c:v>-3.4060172559047857</c:v>
                </c:pt>
                <c:pt idx="8">
                  <c:v>-3.3921245734993875</c:v>
                </c:pt>
                <c:pt idx="9">
                  <c:v>144.9232252341514</c:v>
                </c:pt>
                <c:pt idx="10">
                  <c:v>-0.88517915500000655</c:v>
                </c:pt>
                <c:pt idx="11">
                  <c:v>5.1672269777413122</c:v>
                </c:pt>
                <c:pt idx="12">
                  <c:v>1.6093199020998128</c:v>
                </c:pt>
                <c:pt idx="13">
                  <c:v>28.240364596001214</c:v>
                </c:pt>
                <c:pt idx="14">
                  <c:v>-3.9012996931606523</c:v>
                </c:pt>
                <c:pt idx="15">
                  <c:v>-2.6332772840422933</c:v>
                </c:pt>
                <c:pt idx="16">
                  <c:v>-2.5717257803528213</c:v>
                </c:pt>
                <c:pt idx="17">
                  <c:v>59.63119143866637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8D-446B-A109-D1436834D972}"/>
            </c:ext>
          </c:extLst>
        </c:ser>
        <c:ser>
          <c:idx val="2"/>
          <c:order val="2"/>
          <c:tx>
            <c:v>M062X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工作表2!$H$48:$H$65</c:f>
              <c:numCache>
                <c:formatCode>0.0_ </c:formatCode>
                <c:ptCount val="18"/>
                <c:pt idx="0">
                  <c:v>17.529957217450008</c:v>
                </c:pt>
                <c:pt idx="1">
                  <c:v>477.71224763355019</c:v>
                </c:pt>
                <c:pt idx="2">
                  <c:v>5.5337550359498735</c:v>
                </c:pt>
                <c:pt idx="3">
                  <c:v>23.091973094299746</c:v>
                </c:pt>
                <c:pt idx="4">
                  <c:v>15.057157937849322</c:v>
                </c:pt>
                <c:pt idx="5">
                  <c:v>16.240887073149501</c:v>
                </c:pt>
                <c:pt idx="6">
                  <c:v>32.003284241203005</c:v>
                </c:pt>
                <c:pt idx="7">
                  <c:v>33.288479269897437</c:v>
                </c:pt>
                <c:pt idx="8">
                  <c:v>37.541575130497236</c:v>
                </c:pt>
                <c:pt idx="9">
                  <c:v>816.19517501319365</c:v>
                </c:pt>
                <c:pt idx="10">
                  <c:v>2.8718457234132817</c:v>
                </c:pt>
                <c:pt idx="11">
                  <c:v>18.638663674704613</c:v>
                </c:pt>
                <c:pt idx="12">
                  <c:v>7.8312020964964777</c:v>
                </c:pt>
                <c:pt idx="13">
                  <c:v>33.111093334974214</c:v>
                </c:pt>
                <c:pt idx="14">
                  <c:v>-3.7347195928404631E-2</c:v>
                </c:pt>
                <c:pt idx="15">
                  <c:v>-7.2755284662662234E-3</c:v>
                </c:pt>
                <c:pt idx="16">
                  <c:v>-0.42520403367193182</c:v>
                </c:pt>
                <c:pt idx="17">
                  <c:v>263.52879453794645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8D-446B-A109-D1436834D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2564799"/>
        <c:axId val="230375023"/>
      </c:barChart>
      <c:catAx>
        <c:axId val="18525647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atomic number</a:t>
                </a:r>
              </a:p>
            </c:rich>
          </c:tx>
          <c:layout>
            <c:manualLayout>
              <c:xMode val="edge"/>
              <c:yMode val="edge"/>
              <c:x val="0.42456673104541176"/>
              <c:y val="0.871861580279564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230375023"/>
        <c:crosses val="autoZero"/>
        <c:auto val="1"/>
        <c:lblAlgn val="ctr"/>
        <c:lblOffset val="100"/>
        <c:noMultiLvlLbl val="0"/>
      </c:catAx>
      <c:valAx>
        <c:axId val="230375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Absolut error(kcal/mol)</a:t>
                </a:r>
                <a:endParaRPr lang="zh-TW" altLang="en-US" sz="1000" b="0" i="0" u="none" strike="noStrike" kern="1200" spc="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8525647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Absolut</a:t>
            </a:r>
            <a:r>
              <a:rPr lang="en-US" altLang="zh-TW" baseline="0"/>
              <a:t> error(6-31G**)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>
        <c:manualLayout>
          <c:layoutTarget val="inner"/>
          <c:xMode val="edge"/>
          <c:yMode val="edge"/>
          <c:x val="0.20082612624241641"/>
          <c:y val="0.17729311613826049"/>
          <c:w val="0.65833820397137599"/>
          <c:h val="0.69202077431539188"/>
        </c:manualLayout>
      </c:layout>
      <c:barChart>
        <c:barDir val="col"/>
        <c:grouping val="clustered"/>
        <c:varyColors val="0"/>
        <c:ser>
          <c:idx val="0"/>
          <c:order val="0"/>
          <c:tx>
            <c:v>MP2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工作表2!$F$71:$F$88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cat>
          <c:val>
            <c:numRef>
              <c:f>工作表2!$G$71:$G$88</c:f>
              <c:numCache>
                <c:formatCode>0.0</c:formatCode>
                <c:ptCount val="18"/>
                <c:pt idx="0">
                  <c:v>56.83577177654999</c:v>
                </c:pt>
                <c:pt idx="1">
                  <c:v>855.64615925555006</c:v>
                </c:pt>
                <c:pt idx="2">
                  <c:v>18.684283374599975</c:v>
                </c:pt>
                <c:pt idx="3">
                  <c:v>62.075938030850118</c:v>
                </c:pt>
                <c:pt idx="4">
                  <c:v>38.737483939349268</c:v>
                </c:pt>
                <c:pt idx="5">
                  <c:v>34.499154488949657</c:v>
                </c:pt>
                <c:pt idx="6">
                  <c:v>52.483500045551466</c:v>
                </c:pt>
                <c:pt idx="7">
                  <c:v>47.682292180904064</c:v>
                </c:pt>
                <c:pt idx="8">
                  <c:v>52.316600062754475</c:v>
                </c:pt>
                <c:pt idx="9">
                  <c:v>1060.9728257542042</c:v>
                </c:pt>
                <c:pt idx="10">
                  <c:v>11.205046381508446</c:v>
                </c:pt>
                <c:pt idx="11">
                  <c:v>23.051498731549383</c:v>
                </c:pt>
                <c:pt idx="12">
                  <c:v>15.510098598959924</c:v>
                </c:pt>
                <c:pt idx="13">
                  <c:v>55.690453918752794</c:v>
                </c:pt>
                <c:pt idx="14">
                  <c:v>31.622013101861114</c:v>
                </c:pt>
                <c:pt idx="15">
                  <c:v>25.787192729506256</c:v>
                </c:pt>
                <c:pt idx="16">
                  <c:v>20.755437874571101</c:v>
                </c:pt>
                <c:pt idx="17">
                  <c:v>346.29039498344707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A-448C-B5F8-DB95A4F1D90D}"/>
            </c:ext>
          </c:extLst>
        </c:ser>
        <c:ser>
          <c:idx val="1"/>
          <c:order val="1"/>
          <c:tx>
            <c:v>B3LYP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工作表2!$F$71:$F$88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cat>
          <c:val>
            <c:numRef>
              <c:f>工作表2!$H$71:$H$88</c:f>
              <c:numCache>
                <c:formatCode>0.0</c:formatCode>
                <c:ptCount val="18"/>
                <c:pt idx="0">
                  <c:v>41.53156808294996</c:v>
                </c:pt>
                <c:pt idx="1">
                  <c:v>824.87516415690015</c:v>
                </c:pt>
                <c:pt idx="2">
                  <c:v>10.637540803249987</c:v>
                </c:pt>
                <c:pt idx="3">
                  <c:v>34.302744066549245</c:v>
                </c:pt>
                <c:pt idx="4">
                  <c:v>30.462265159051729</c:v>
                </c:pt>
                <c:pt idx="5">
                  <c:v>30.360164577899244</c:v>
                </c:pt>
                <c:pt idx="6">
                  <c:v>33.344774050302917</c:v>
                </c:pt>
                <c:pt idx="7">
                  <c:v>38.652555977801825</c:v>
                </c:pt>
                <c:pt idx="8">
                  <c:v>52.807688997450555</c:v>
                </c:pt>
                <c:pt idx="9">
                  <c:v>1002.2105771399997</c:v>
                </c:pt>
                <c:pt idx="10">
                  <c:v>2.3476242870956305</c:v>
                </c:pt>
                <c:pt idx="11">
                  <c:v>17.357477528550479</c:v>
                </c:pt>
                <c:pt idx="12">
                  <c:v>9.7184369177435848</c:v>
                </c:pt>
                <c:pt idx="13">
                  <c:v>38.795011635034356</c:v>
                </c:pt>
                <c:pt idx="14">
                  <c:v>10.511401253798226</c:v>
                </c:pt>
                <c:pt idx="15">
                  <c:v>9.8158209355232344</c:v>
                </c:pt>
                <c:pt idx="16">
                  <c:v>10.514482834530753</c:v>
                </c:pt>
                <c:pt idx="17">
                  <c:v>323.39539712118068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2A-448C-B5F8-DB95A4F1D90D}"/>
            </c:ext>
          </c:extLst>
        </c:ser>
        <c:ser>
          <c:idx val="2"/>
          <c:order val="2"/>
          <c:tx>
            <c:v>M062X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工作表2!$F$71:$F$88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cat>
          <c:val>
            <c:numRef>
              <c:f>工作表2!$I$71:$I$88</c:f>
              <c:numCache>
                <c:formatCode>0.0</c:formatCode>
                <c:ptCount val="18"/>
                <c:pt idx="0">
                  <c:v>47.238892487349972</c:v>
                </c:pt>
                <c:pt idx="1">
                  <c:v>822.88300974724996</c:v>
                </c:pt>
                <c:pt idx="2">
                  <c:v>12.106226787999898</c:v>
                </c:pt>
                <c:pt idx="3">
                  <c:v>40.550793407100734</c:v>
                </c:pt>
                <c:pt idx="4">
                  <c:v>34.272502843049267</c:v>
                </c:pt>
                <c:pt idx="5">
                  <c:v>30.099622633499834</c:v>
                </c:pt>
                <c:pt idx="6">
                  <c:v>38.235959599000957</c:v>
                </c:pt>
                <c:pt idx="7">
                  <c:v>38.968946267698456</c:v>
                </c:pt>
                <c:pt idx="8">
                  <c:v>51.337998997505075</c:v>
                </c:pt>
                <c:pt idx="9">
                  <c:v>1004.1856005403017</c:v>
                </c:pt>
                <c:pt idx="10">
                  <c:v>3.2851234801007134</c:v>
                </c:pt>
                <c:pt idx="11">
                  <c:v>22.802314709107858</c:v>
                </c:pt>
                <c:pt idx="12">
                  <c:v>12.52032958619637</c:v>
                </c:pt>
                <c:pt idx="13">
                  <c:v>39.050784507244913</c:v>
                </c:pt>
                <c:pt idx="14">
                  <c:v>11.542085607549893</c:v>
                </c:pt>
                <c:pt idx="15">
                  <c:v>9.8435568553817419</c:v>
                </c:pt>
                <c:pt idx="16">
                  <c:v>9.1879905025268158</c:v>
                </c:pt>
                <c:pt idx="17">
                  <c:v>322.09450717675492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2A-448C-B5F8-DB95A4F1D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2565279"/>
        <c:axId val="1924859551"/>
      </c:barChart>
      <c:catAx>
        <c:axId val="185256527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atomic</a:t>
                </a:r>
                <a:r>
                  <a:rPr lang="en-US" altLang="zh-TW" baseline="0"/>
                  <a:t>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924859551"/>
        <c:crosses val="autoZero"/>
        <c:auto val="1"/>
        <c:lblAlgn val="ctr"/>
        <c:lblOffset val="100"/>
        <c:noMultiLvlLbl val="0"/>
      </c:catAx>
      <c:valAx>
        <c:axId val="1924859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Absolut error(kcal/mol)</a:t>
                </a:r>
                <a:endParaRPr lang="zh-TW" altLang="en-US" sz="1000" b="0" i="0" u="none" strike="noStrike" kern="1200" spc="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layout>
            <c:manualLayout>
              <c:xMode val="edge"/>
              <c:yMode val="edge"/>
              <c:x val="4.1701417848206836E-2"/>
              <c:y val="0.403706140840043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852565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MP2</a:t>
            </a:r>
            <a:r>
              <a:rPr lang="en-US" altLang="zh-TW" baseline="0"/>
              <a:t> with different basis set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6-31G**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工作表1!$B$48:$B$65</c:f>
              <c:numCache>
                <c:formatCode>0.0</c:formatCode>
                <c:ptCount val="18"/>
                <c:pt idx="0">
                  <c:v>-39.435771776549991</c:v>
                </c:pt>
                <c:pt idx="1">
                  <c:v>-860.64615925555006</c:v>
                </c:pt>
                <c:pt idx="2">
                  <c:v>-4.384283374599975</c:v>
                </c:pt>
                <c:pt idx="3">
                  <c:v>-62.075938030850118</c:v>
                </c:pt>
                <c:pt idx="4">
                  <c:v>-33.237483939349268</c:v>
                </c:pt>
                <c:pt idx="5">
                  <c:v>-5.3991544889496534</c:v>
                </c:pt>
                <c:pt idx="6">
                  <c:v>-54.183500045551469</c:v>
                </c:pt>
                <c:pt idx="7">
                  <c:v>-13.982292180904059</c:v>
                </c:pt>
                <c:pt idx="8">
                  <c:v>24.683399937245522</c:v>
                </c:pt>
                <c:pt idx="9">
                  <c:v>-1067.8728257542043</c:v>
                </c:pt>
                <c:pt idx="10">
                  <c:v>1.3949536184915545</c:v>
                </c:pt>
                <c:pt idx="11">
                  <c:v>-23.051498731549383</c:v>
                </c:pt>
                <c:pt idx="12">
                  <c:v>-5.0100985989599236</c:v>
                </c:pt>
                <c:pt idx="13">
                  <c:v>-23.790453918752796</c:v>
                </c:pt>
                <c:pt idx="14">
                  <c:v>-14.522013101861114</c:v>
                </c:pt>
                <c:pt idx="15">
                  <c:v>22.112807270493743</c:v>
                </c:pt>
                <c:pt idx="16">
                  <c:v>62.544562125428897</c:v>
                </c:pt>
                <c:pt idx="17">
                  <c:v>-354.69039498344705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49-4DF1-AA7A-0CC77BD0EC29}"/>
            </c:ext>
          </c:extLst>
        </c:ser>
        <c:ser>
          <c:idx val="1"/>
          <c:order val="1"/>
          <c:tx>
            <c:v>6-311G**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工作表1!$C$48:$C$65</c:f>
              <c:numCache>
                <c:formatCode>0.0</c:formatCode>
                <c:ptCount val="18"/>
                <c:pt idx="0">
                  <c:v>-10.602588764850019</c:v>
                </c:pt>
                <c:pt idx="1">
                  <c:v>-514.69314379914988</c:v>
                </c:pt>
                <c:pt idx="2">
                  <c:v>3.5614929182000017</c:v>
                </c:pt>
                <c:pt idx="3">
                  <c:v>-25.7296465266007</c:v>
                </c:pt>
                <c:pt idx="4">
                  <c:v>-13.292533738500389</c:v>
                </c:pt>
                <c:pt idx="5">
                  <c:v>8.5596060857013949</c:v>
                </c:pt>
                <c:pt idx="6">
                  <c:v>-48.705530363403724</c:v>
                </c:pt>
                <c:pt idx="7">
                  <c:v>-9.7257697405034396</c:v>
                </c:pt>
                <c:pt idx="8">
                  <c:v>37.079661856899989</c:v>
                </c:pt>
                <c:pt idx="9">
                  <c:v>-865.93970389564561</c:v>
                </c:pt>
                <c:pt idx="10">
                  <c:v>2.7274700417480688</c:v>
                </c:pt>
                <c:pt idx="11">
                  <c:v>-19.215972414691674</c:v>
                </c:pt>
                <c:pt idx="12">
                  <c:v>-1.0799438495021425</c:v>
                </c:pt>
                <c:pt idx="13">
                  <c:v>-18.284183558136444</c:v>
                </c:pt>
                <c:pt idx="14">
                  <c:v>-1.9125862050223372</c:v>
                </c:pt>
                <c:pt idx="15">
                  <c:v>32.95786570614986</c:v>
                </c:pt>
                <c:pt idx="16">
                  <c:v>72.2429097008052</c:v>
                </c:pt>
                <c:pt idx="17">
                  <c:v>-305.84499275249516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949-4DF1-AA7A-0CC77BD0EC29}"/>
            </c:ext>
          </c:extLst>
        </c:ser>
        <c:ser>
          <c:idx val="2"/>
          <c:order val="2"/>
          <c:tx>
            <c:v>6-31+G**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工作表1!$D$48:$D$65</c:f>
              <c:numCache>
                <c:formatCode>0.0</c:formatCode>
                <c:ptCount val="18"/>
                <c:pt idx="0">
                  <c:v>-39.435771776549991</c:v>
                </c:pt>
                <c:pt idx="1">
                  <c:v>-860.64615925555006</c:v>
                </c:pt>
                <c:pt idx="2">
                  <c:v>5.7173018054500941</c:v>
                </c:pt>
                <c:pt idx="3">
                  <c:v>-15.2526224127006</c:v>
                </c:pt>
                <c:pt idx="4">
                  <c:v>-1.2282243443482901</c:v>
                </c:pt>
                <c:pt idx="5">
                  <c:v>22.714024122447132</c:v>
                </c:pt>
                <c:pt idx="6">
                  <c:v>-20.105529881898306</c:v>
                </c:pt>
                <c:pt idx="7">
                  <c:v>25.072769582002294</c:v>
                </c:pt>
                <c:pt idx="8">
                  <c:v>78.455316501752606</c:v>
                </c:pt>
                <c:pt idx="9">
                  <c:v>-171.98385045015152</c:v>
                </c:pt>
                <c:pt idx="10">
                  <c:v>5.863825273712493</c:v>
                </c:pt>
                <c:pt idx="11">
                  <c:v>-11.200668069310739</c:v>
                </c:pt>
                <c:pt idx="12">
                  <c:v>1.4575790666010884</c:v>
                </c:pt>
                <c:pt idx="13">
                  <c:v>-9.9354834153840415</c:v>
                </c:pt>
                <c:pt idx="14">
                  <c:v>-0.94421354464883167</c:v>
                </c:pt>
                <c:pt idx="15">
                  <c:v>33.333555643771618</c:v>
                </c:pt>
                <c:pt idx="16">
                  <c:v>73.452936269639238</c:v>
                </c:pt>
                <c:pt idx="17">
                  <c:v>-70.969253668667733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949-4DF1-AA7A-0CC77BD0EC29}"/>
            </c:ext>
          </c:extLst>
        </c:ser>
        <c:ser>
          <c:idx val="3"/>
          <c:order val="3"/>
          <c:tx>
            <c:v>6-311+G**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工作表1!$E$48:$E$65</c:f>
              <c:numCache>
                <c:formatCode>0.0</c:formatCode>
                <c:ptCount val="18"/>
                <c:pt idx="0">
                  <c:v>-10.602588764850019</c:v>
                </c:pt>
                <c:pt idx="1">
                  <c:v>-514.69314379914988</c:v>
                </c:pt>
                <c:pt idx="2">
                  <c:v>6.5757348014496984</c:v>
                </c:pt>
                <c:pt idx="3">
                  <c:v>-14.235366762249807</c:v>
                </c:pt>
                <c:pt idx="4">
                  <c:v>0.37493692624862457</c:v>
                </c:pt>
                <c:pt idx="5">
                  <c:v>24.286437427548108</c:v>
                </c:pt>
                <c:pt idx="6">
                  <c:v>-20.507637969497885</c:v>
                </c:pt>
                <c:pt idx="7">
                  <c:v>23.085195991696345</c:v>
                </c:pt>
                <c:pt idx="8">
                  <c:v>74.735440185754314</c:v>
                </c:pt>
                <c:pt idx="9">
                  <c:v>-168.83657655291108</c:v>
                </c:pt>
                <c:pt idx="10">
                  <c:v>6.1012748684872742</c:v>
                </c:pt>
                <c:pt idx="11">
                  <c:v>-10.923371621243883</c:v>
                </c:pt>
                <c:pt idx="12">
                  <c:v>2.1629624955500888</c:v>
                </c:pt>
                <c:pt idx="13">
                  <c:v>-9.765365589956911</c:v>
                </c:pt>
                <c:pt idx="14">
                  <c:v>-0.77120917547905243</c:v>
                </c:pt>
                <c:pt idx="15">
                  <c:v>33.264717851659874</c:v>
                </c:pt>
                <c:pt idx="16">
                  <c:v>73.675388387398328</c:v>
                </c:pt>
                <c:pt idx="17">
                  <c:v>-79.302642579601709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949-4DF1-AA7A-0CC77BD0EC29}"/>
            </c:ext>
          </c:extLst>
        </c:ser>
        <c:ser>
          <c:idx val="4"/>
          <c:order val="4"/>
          <c:tx>
            <c:v>experimental value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工作表1!$Y$95:$Y$112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工作表1!$Z$95:$Z$112</c:f>
              <c:numCache>
                <c:formatCode>0.0</c:formatCode>
                <c:ptCount val="18"/>
                <c:pt idx="0" formatCode="General">
                  <c:v>17.399999999999999</c:v>
                </c:pt>
                <c:pt idx="1">
                  <c:v>-5</c:v>
                </c:pt>
                <c:pt idx="2" formatCode="General">
                  <c:v>14.3</c:v>
                </c:pt>
                <c:pt idx="3" formatCode="General">
                  <c:v>0</c:v>
                </c:pt>
                <c:pt idx="4" formatCode="General">
                  <c:v>5.5</c:v>
                </c:pt>
                <c:pt idx="5" formatCode="General">
                  <c:v>29.1</c:v>
                </c:pt>
                <c:pt idx="6" formatCode="General">
                  <c:v>-1.7</c:v>
                </c:pt>
                <c:pt idx="7" formatCode="General">
                  <c:v>33.700000000000003</c:v>
                </c:pt>
                <c:pt idx="8">
                  <c:v>77</c:v>
                </c:pt>
                <c:pt idx="9" formatCode="General">
                  <c:v>-6.9</c:v>
                </c:pt>
                <c:pt idx="10">
                  <c:v>12.6</c:v>
                </c:pt>
                <c:pt idx="11">
                  <c:v>0</c:v>
                </c:pt>
                <c:pt idx="12">
                  <c:v>10.5</c:v>
                </c:pt>
                <c:pt idx="13">
                  <c:v>31.9</c:v>
                </c:pt>
                <c:pt idx="14">
                  <c:v>17.100000000000001</c:v>
                </c:pt>
                <c:pt idx="15" formatCode="General">
                  <c:v>47.9</c:v>
                </c:pt>
                <c:pt idx="16" formatCode="General">
                  <c:v>83.3</c:v>
                </c:pt>
                <c:pt idx="17">
                  <c:v>-8.4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949-4DF1-AA7A-0CC77BD0E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561088"/>
        <c:axId val="590213952"/>
      </c:scatterChart>
      <c:valAx>
        <c:axId val="554561088"/>
        <c:scaling>
          <c:orientation val="minMax"/>
          <c:max val="1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atomic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590213952"/>
        <c:crosses val="autoZero"/>
        <c:crossBetween val="midCat"/>
        <c:majorUnit val="1"/>
      </c:valAx>
      <c:valAx>
        <c:axId val="59021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Electron affinity (kca/mol)</a:t>
                </a:r>
                <a:endParaRPr lang="zh-TW" altLang="zh-TW"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554561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B3LYP</a:t>
            </a:r>
            <a:r>
              <a:rPr lang="en-US" altLang="zh-TW" baseline="0"/>
              <a:t> with different basis set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6-31G**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工作表1!$H$48:$H$65</c:f>
              <c:numCache>
                <c:formatCode>0.0</c:formatCode>
                <c:ptCount val="18"/>
                <c:pt idx="0">
                  <c:v>-24.131568082949961</c:v>
                </c:pt>
                <c:pt idx="1">
                  <c:v>-829.87516415690015</c:v>
                </c:pt>
                <c:pt idx="2">
                  <c:v>3.6624591967500137</c:v>
                </c:pt>
                <c:pt idx="3">
                  <c:v>-34.302744066549245</c:v>
                </c:pt>
                <c:pt idx="4">
                  <c:v>-24.962265159051729</c:v>
                </c:pt>
                <c:pt idx="5">
                  <c:v>-1.2601645778992434</c:v>
                </c:pt>
                <c:pt idx="6">
                  <c:v>-35.044774050302919</c:v>
                </c:pt>
                <c:pt idx="7">
                  <c:v>-4.9525559778018247</c:v>
                </c:pt>
                <c:pt idx="8">
                  <c:v>24.192311002549442</c:v>
                </c:pt>
                <c:pt idx="9">
                  <c:v>-1009.1105771399997</c:v>
                </c:pt>
                <c:pt idx="10">
                  <c:v>10.252375712904369</c:v>
                </c:pt>
                <c:pt idx="11">
                  <c:v>-17.357477528550479</c:v>
                </c:pt>
                <c:pt idx="12">
                  <c:v>0.78156308225641602</c:v>
                </c:pt>
                <c:pt idx="13">
                  <c:v>-6.8950116350343569</c:v>
                </c:pt>
                <c:pt idx="14">
                  <c:v>6.5885987462017752</c:v>
                </c:pt>
                <c:pt idx="15">
                  <c:v>38.084179064476764</c:v>
                </c:pt>
                <c:pt idx="16">
                  <c:v>72.785517165469244</c:v>
                </c:pt>
                <c:pt idx="17">
                  <c:v>-331.79539712118066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46-4B6A-A519-BE7420CBD41E}"/>
            </c:ext>
          </c:extLst>
        </c:ser>
        <c:ser>
          <c:idx val="1"/>
          <c:order val="1"/>
          <c:tx>
            <c:v>6-311G**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工作表1!$I$48:$I$65</c:f>
              <c:numCache>
                <c:formatCode>0.0</c:formatCode>
                <c:ptCount val="18"/>
                <c:pt idx="0">
                  <c:v>4.837407984550012</c:v>
                </c:pt>
                <c:pt idx="1">
                  <c:v>-493.1571432610499</c:v>
                </c:pt>
                <c:pt idx="2">
                  <c:v>9.7854458939496869</c:v>
                </c:pt>
                <c:pt idx="3">
                  <c:v>-16.970617921799633</c:v>
                </c:pt>
                <c:pt idx="4">
                  <c:v>-6.4103232972506543</c:v>
                </c:pt>
                <c:pt idx="5">
                  <c:v>12.689999116599433</c:v>
                </c:pt>
                <c:pt idx="6">
                  <c:v>-27.455925161098438</c:v>
                </c:pt>
                <c:pt idx="7">
                  <c:v>3.5847735206523086</c:v>
                </c:pt>
                <c:pt idx="8">
                  <c:v>42.373708504606405</c:v>
                </c:pt>
                <c:pt idx="9">
                  <c:v>-813.31543945571059</c:v>
                </c:pt>
                <c:pt idx="10">
                  <c:v>10.288583011044995</c:v>
                </c:pt>
                <c:pt idx="11">
                  <c:v>-13.801004686344493</c:v>
                </c:pt>
                <c:pt idx="12">
                  <c:v>5.34995774415437</c:v>
                </c:pt>
                <c:pt idx="13">
                  <c:v>-0.12029357116018204</c:v>
                </c:pt>
                <c:pt idx="14">
                  <c:v>19.999041519730021</c:v>
                </c:pt>
                <c:pt idx="15">
                  <c:v>50.171204302564696</c:v>
                </c:pt>
                <c:pt idx="16">
                  <c:v>84.431277723101289</c:v>
                </c:pt>
                <c:pt idx="17">
                  <c:v>-273.97566777605778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C46-4B6A-A519-BE7420CBD41E}"/>
            </c:ext>
          </c:extLst>
        </c:ser>
        <c:ser>
          <c:idx val="2"/>
          <c:order val="2"/>
          <c:tx>
            <c:v>6-31+G**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工作表1!$J$48:$J$65</c:f>
              <c:numCache>
                <c:formatCode>0.0</c:formatCode>
                <c:ptCount val="18"/>
                <c:pt idx="0">
                  <c:v>-24.131568082949961</c:v>
                </c:pt>
                <c:pt idx="1">
                  <c:v>-829.87516415690015</c:v>
                </c:pt>
                <c:pt idx="2">
                  <c:v>12.631013223599549</c:v>
                </c:pt>
                <c:pt idx="3">
                  <c:v>-5.3498322422506739</c:v>
                </c:pt>
                <c:pt idx="4">
                  <c:v>9.5690178673996975</c:v>
                </c:pt>
                <c:pt idx="5">
                  <c:v>31.416074864650046</c:v>
                </c:pt>
                <c:pt idx="6">
                  <c:v>3.1759510814000622</c:v>
                </c:pt>
                <c:pt idx="7">
                  <c:v>37.407347317803769</c:v>
                </c:pt>
                <c:pt idx="8">
                  <c:v>81.013170725652657</c:v>
                </c:pt>
                <c:pt idx="9">
                  <c:v>-157.58250742514608</c:v>
                </c:pt>
                <c:pt idx="10">
                  <c:v>13.741265781941939</c:v>
                </c:pt>
                <c:pt idx="11">
                  <c:v>-5.42400386514577</c:v>
                </c:pt>
                <c:pt idx="12">
                  <c:v>8.2338031533106975</c:v>
                </c:pt>
                <c:pt idx="13">
                  <c:v>7.3033320667164059</c:v>
                </c:pt>
                <c:pt idx="14">
                  <c:v>20.882010137176533</c:v>
                </c:pt>
                <c:pt idx="15">
                  <c:v>50.627905716624532</c:v>
                </c:pt>
                <c:pt idx="16">
                  <c:v>85.609113054588136</c:v>
                </c:pt>
                <c:pt idx="17">
                  <c:v>-60.669124482776979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C46-4B6A-A519-BE7420CBD41E}"/>
            </c:ext>
          </c:extLst>
        </c:ser>
        <c:ser>
          <c:idx val="3"/>
          <c:order val="3"/>
          <c:tx>
            <c:v>6-311+G**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工作表1!$K$48:$K$65</c:f>
              <c:numCache>
                <c:formatCode>0.0</c:formatCode>
                <c:ptCount val="18"/>
                <c:pt idx="0">
                  <c:v>4.837407984550012</c:v>
                </c:pt>
                <c:pt idx="1">
                  <c:v>-493.1571432610499</c:v>
                </c:pt>
                <c:pt idx="2">
                  <c:v>12.868964825999702</c:v>
                </c:pt>
                <c:pt idx="3">
                  <c:v>-5.8448117358498592</c:v>
                </c:pt>
                <c:pt idx="4">
                  <c:v>9.3397258960998624</c:v>
                </c:pt>
                <c:pt idx="5">
                  <c:v>31.394488537847476</c:v>
                </c:pt>
                <c:pt idx="6">
                  <c:v>3.06638792269935</c:v>
                </c:pt>
                <c:pt idx="7">
                  <c:v>37.106017255904788</c:v>
                </c:pt>
                <c:pt idx="8">
                  <c:v>80.392124573499387</c:v>
                </c:pt>
                <c:pt idx="9">
                  <c:v>-151.82322523415141</c:v>
                </c:pt>
                <c:pt idx="10">
                  <c:v>13.485179155000006</c:v>
                </c:pt>
                <c:pt idx="11">
                  <c:v>-5.1672269777413122</c:v>
                </c:pt>
                <c:pt idx="12">
                  <c:v>8.8906800979001872</c:v>
                </c:pt>
                <c:pt idx="13">
                  <c:v>3.6596354039987831</c:v>
                </c:pt>
                <c:pt idx="14">
                  <c:v>21.001299693160654</c:v>
                </c:pt>
                <c:pt idx="15">
                  <c:v>50.533277284042292</c:v>
                </c:pt>
                <c:pt idx="16">
                  <c:v>85.871725780352818</c:v>
                </c:pt>
                <c:pt idx="17">
                  <c:v>-68.031191438666369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C46-4B6A-A519-BE7420CBD41E}"/>
            </c:ext>
          </c:extLst>
        </c:ser>
        <c:ser>
          <c:idx val="4"/>
          <c:order val="4"/>
          <c:tx>
            <c:v>experimental value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工作表1!$Y$95:$Y$112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工作表1!$Z$95:$Z$112</c:f>
              <c:numCache>
                <c:formatCode>0.0</c:formatCode>
                <c:ptCount val="18"/>
                <c:pt idx="0" formatCode="General">
                  <c:v>17.399999999999999</c:v>
                </c:pt>
                <c:pt idx="1">
                  <c:v>-5</c:v>
                </c:pt>
                <c:pt idx="2" formatCode="General">
                  <c:v>14.3</c:v>
                </c:pt>
                <c:pt idx="3" formatCode="General">
                  <c:v>0</c:v>
                </c:pt>
                <c:pt idx="4" formatCode="General">
                  <c:v>5.5</c:v>
                </c:pt>
                <c:pt idx="5" formatCode="General">
                  <c:v>29.1</c:v>
                </c:pt>
                <c:pt idx="6" formatCode="General">
                  <c:v>-1.7</c:v>
                </c:pt>
                <c:pt idx="7" formatCode="General">
                  <c:v>33.700000000000003</c:v>
                </c:pt>
                <c:pt idx="8">
                  <c:v>77</c:v>
                </c:pt>
                <c:pt idx="9" formatCode="General">
                  <c:v>-6.9</c:v>
                </c:pt>
                <c:pt idx="10">
                  <c:v>12.6</c:v>
                </c:pt>
                <c:pt idx="11">
                  <c:v>0</c:v>
                </c:pt>
                <c:pt idx="12">
                  <c:v>10.5</c:v>
                </c:pt>
                <c:pt idx="13">
                  <c:v>31.9</c:v>
                </c:pt>
                <c:pt idx="14">
                  <c:v>17.100000000000001</c:v>
                </c:pt>
                <c:pt idx="15" formatCode="General">
                  <c:v>47.9</c:v>
                </c:pt>
                <c:pt idx="16" formatCode="General">
                  <c:v>83.3</c:v>
                </c:pt>
                <c:pt idx="17">
                  <c:v>-8.4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C46-4B6A-A519-BE7420CBD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0880672"/>
        <c:axId val="579605440"/>
      </c:scatterChart>
      <c:valAx>
        <c:axId val="550880672"/>
        <c:scaling>
          <c:orientation val="minMax"/>
          <c:max val="1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atomic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579605440"/>
        <c:crosses val="autoZero"/>
        <c:crossBetween val="midCat"/>
        <c:majorUnit val="1"/>
      </c:valAx>
      <c:valAx>
        <c:axId val="57960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Electron affinity (kca/mol)</a:t>
                </a:r>
                <a:endParaRPr lang="zh-TW" altLang="en-US"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layout>
            <c:manualLayout>
              <c:xMode val="edge"/>
              <c:yMode val="edge"/>
              <c:x val="3.3333333333333333E-2"/>
              <c:y val="0.223985491396908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550880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M06-2X</a:t>
            </a:r>
            <a:r>
              <a:rPr lang="en-US" altLang="zh-TW" baseline="0"/>
              <a:t> with different basis set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6-31G**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工作表1!$N$48:$N$65</c:f>
              <c:numCache>
                <c:formatCode>0.0</c:formatCode>
                <c:ptCount val="18"/>
                <c:pt idx="0">
                  <c:v>-29.838892487349977</c:v>
                </c:pt>
                <c:pt idx="1">
                  <c:v>-827.88300974724996</c:v>
                </c:pt>
                <c:pt idx="2">
                  <c:v>2.1937732120001039</c:v>
                </c:pt>
                <c:pt idx="3">
                  <c:v>-40.550793407100734</c:v>
                </c:pt>
                <c:pt idx="4">
                  <c:v>-28.772502843049271</c:v>
                </c:pt>
                <c:pt idx="5">
                  <c:v>-0.99962263349983282</c:v>
                </c:pt>
                <c:pt idx="6">
                  <c:v>-39.935959599000959</c:v>
                </c:pt>
                <c:pt idx="7">
                  <c:v>-5.2689462676984524</c:v>
                </c:pt>
                <c:pt idx="8">
                  <c:v>25.662001002494925</c:v>
                </c:pt>
                <c:pt idx="9">
                  <c:v>-1011.0856005403017</c:v>
                </c:pt>
                <c:pt idx="10">
                  <c:v>9.3148765198992862</c:v>
                </c:pt>
                <c:pt idx="11">
                  <c:v>-22.802314709107858</c:v>
                </c:pt>
                <c:pt idx="12">
                  <c:v>-2.0203295861963704</c:v>
                </c:pt>
                <c:pt idx="13">
                  <c:v>-7.1507845072449161</c:v>
                </c:pt>
                <c:pt idx="14">
                  <c:v>5.5579143924501091</c:v>
                </c:pt>
                <c:pt idx="15">
                  <c:v>38.056443144618257</c:v>
                </c:pt>
                <c:pt idx="16">
                  <c:v>74.112009497473181</c:v>
                </c:pt>
                <c:pt idx="17">
                  <c:v>-330.49450717675489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FD-4550-8C36-EE4BA309E469}"/>
            </c:ext>
          </c:extLst>
        </c:ser>
        <c:ser>
          <c:idx val="1"/>
          <c:order val="1"/>
          <c:tx>
            <c:v>6-311G**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工作表1!$O$48:$O$65</c:f>
              <c:numCache>
                <c:formatCode>0.0</c:formatCode>
                <c:ptCount val="18"/>
                <c:pt idx="0">
                  <c:v>-0.12995721745000979</c:v>
                </c:pt>
                <c:pt idx="1">
                  <c:v>-482.71224763355019</c:v>
                </c:pt>
                <c:pt idx="2">
                  <c:v>8.8109236404500173</c:v>
                </c:pt>
                <c:pt idx="3">
                  <c:v>-23.002992247199902</c:v>
                </c:pt>
                <c:pt idx="4">
                  <c:v>-9.1881823518490222</c:v>
                </c:pt>
                <c:pt idx="5">
                  <c:v>13.470432681751568</c:v>
                </c:pt>
                <c:pt idx="6">
                  <c:v>-32.779778510050946</c:v>
                </c:pt>
                <c:pt idx="7">
                  <c:v>2.5180701215988397</c:v>
                </c:pt>
                <c:pt idx="8">
                  <c:v>42.493939324802483</c:v>
                </c:pt>
                <c:pt idx="9">
                  <c:v>-818.87078105919397</c:v>
                </c:pt>
                <c:pt idx="10">
                  <c:v>9.8525266594866014</c:v>
                </c:pt>
                <c:pt idx="11">
                  <c:v>-18.541901709806361</c:v>
                </c:pt>
                <c:pt idx="12">
                  <c:v>2.8618198256941643</c:v>
                </c:pt>
                <c:pt idx="13">
                  <c:v>-1.0257270286927807</c:v>
                </c:pt>
                <c:pt idx="14">
                  <c:v>18.095554202434712</c:v>
                </c:pt>
                <c:pt idx="15">
                  <c:v>48.679614221049604</c:v>
                </c:pt>
                <c:pt idx="16">
                  <c:v>84.365953984123593</c:v>
                </c:pt>
                <c:pt idx="17">
                  <c:v>-271.64679176865928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BFD-4550-8C36-EE4BA309E469}"/>
            </c:ext>
          </c:extLst>
        </c:ser>
        <c:ser>
          <c:idx val="2"/>
          <c:order val="2"/>
          <c:tx>
            <c:v>6-31+G**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工作表1!$P$48:$P$65</c:f>
              <c:numCache>
                <c:formatCode>0.0</c:formatCode>
                <c:ptCount val="18"/>
                <c:pt idx="0">
                  <c:v>-29.838892487349977</c:v>
                </c:pt>
                <c:pt idx="1">
                  <c:v>-827.88300974724996</c:v>
                </c:pt>
                <c:pt idx="2">
                  <c:v>11.446840046149948</c:v>
                </c:pt>
                <c:pt idx="3">
                  <c:v>-10.633336730349823</c:v>
                </c:pt>
                <c:pt idx="4">
                  <c:v>4.1748207035000124</c:v>
                </c:pt>
                <c:pt idx="5">
                  <c:v>27.462702263701839</c:v>
                </c:pt>
                <c:pt idx="6">
                  <c:v>-5.8175150726018954</c:v>
                </c:pt>
                <c:pt idx="7">
                  <c:v>30.117318452500147</c:v>
                </c:pt>
                <c:pt idx="8">
                  <c:v>73.452057756346818</c:v>
                </c:pt>
                <c:pt idx="9">
                  <c:v>-162.85308521755468</c:v>
                </c:pt>
                <c:pt idx="10">
                  <c:v>13.017433573700281</c:v>
                </c:pt>
                <c:pt idx="11">
                  <c:v>-9.6459505320980785</c:v>
                </c:pt>
                <c:pt idx="12">
                  <c:v>5.6234263842487877</c:v>
                </c:pt>
                <c:pt idx="13">
                  <c:v>5.5939961887160203</c:v>
                </c:pt>
                <c:pt idx="14">
                  <c:v>18.307024903935844</c:v>
                </c:pt>
                <c:pt idx="15">
                  <c:v>48.591888392949933</c:v>
                </c:pt>
                <c:pt idx="16">
                  <c:v>84.586209818638224</c:v>
                </c:pt>
                <c:pt idx="17">
                  <c:v>-60.950750746422138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BFD-4550-8C36-EE4BA309E469}"/>
            </c:ext>
          </c:extLst>
        </c:ser>
        <c:ser>
          <c:idx val="3"/>
          <c:order val="3"/>
          <c:tx>
            <c:v>6-311+G**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工作表1!$Q$48:$Q$65</c:f>
              <c:numCache>
                <c:formatCode>0.0</c:formatCode>
                <c:ptCount val="18"/>
                <c:pt idx="0">
                  <c:v>-0.12995721745000979</c:v>
                </c:pt>
                <c:pt idx="1">
                  <c:v>-482.71224763355019</c:v>
                </c:pt>
                <c:pt idx="2">
                  <c:v>8.7662449640501272</c:v>
                </c:pt>
                <c:pt idx="3">
                  <c:v>-23.091973094299746</c:v>
                </c:pt>
                <c:pt idx="4">
                  <c:v>-9.5571579378493219</c:v>
                </c:pt>
                <c:pt idx="5">
                  <c:v>12.8591129268505</c:v>
                </c:pt>
                <c:pt idx="6">
                  <c:v>-33.703284241203008</c:v>
                </c:pt>
                <c:pt idx="7">
                  <c:v>0.41152073010256779</c:v>
                </c:pt>
                <c:pt idx="8">
                  <c:v>39.458424869502764</c:v>
                </c:pt>
                <c:pt idx="9">
                  <c:v>-823.09517501319363</c:v>
                </c:pt>
                <c:pt idx="10">
                  <c:v>9.7281542765867179</c:v>
                </c:pt>
                <c:pt idx="11">
                  <c:v>-18.638663674704613</c:v>
                </c:pt>
                <c:pt idx="12">
                  <c:v>2.6687979035035223</c:v>
                </c:pt>
                <c:pt idx="13">
                  <c:v>-1.211093334974215</c:v>
                </c:pt>
                <c:pt idx="14">
                  <c:v>17.137347195928406</c:v>
                </c:pt>
                <c:pt idx="15">
                  <c:v>47.907275528466265</c:v>
                </c:pt>
                <c:pt idx="16">
                  <c:v>83.725204033671929</c:v>
                </c:pt>
                <c:pt idx="17">
                  <c:v>-271.92879453794643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BFD-4550-8C36-EE4BA309E469}"/>
            </c:ext>
          </c:extLst>
        </c:ser>
        <c:ser>
          <c:idx val="4"/>
          <c:order val="4"/>
          <c:tx>
            <c:v>experimental value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工作表1!$Y$95:$Y$112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工作表1!$Z$95:$Z$112</c:f>
              <c:numCache>
                <c:formatCode>0.0</c:formatCode>
                <c:ptCount val="18"/>
                <c:pt idx="0" formatCode="General">
                  <c:v>17.399999999999999</c:v>
                </c:pt>
                <c:pt idx="1">
                  <c:v>-5</c:v>
                </c:pt>
                <c:pt idx="2" formatCode="General">
                  <c:v>14.3</c:v>
                </c:pt>
                <c:pt idx="3" formatCode="General">
                  <c:v>0</c:v>
                </c:pt>
                <c:pt idx="4" formatCode="General">
                  <c:v>5.5</c:v>
                </c:pt>
                <c:pt idx="5" formatCode="General">
                  <c:v>29.1</c:v>
                </c:pt>
                <c:pt idx="6" formatCode="General">
                  <c:v>-1.7</c:v>
                </c:pt>
                <c:pt idx="7" formatCode="General">
                  <c:v>33.700000000000003</c:v>
                </c:pt>
                <c:pt idx="8">
                  <c:v>77</c:v>
                </c:pt>
                <c:pt idx="9" formatCode="General">
                  <c:v>-6.9</c:v>
                </c:pt>
                <c:pt idx="10">
                  <c:v>12.6</c:v>
                </c:pt>
                <c:pt idx="11">
                  <c:v>0</c:v>
                </c:pt>
                <c:pt idx="12">
                  <c:v>10.5</c:v>
                </c:pt>
                <c:pt idx="13">
                  <c:v>31.9</c:v>
                </c:pt>
                <c:pt idx="14">
                  <c:v>17.100000000000001</c:v>
                </c:pt>
                <c:pt idx="15" formatCode="General">
                  <c:v>47.9</c:v>
                </c:pt>
                <c:pt idx="16" formatCode="General">
                  <c:v>83.3</c:v>
                </c:pt>
                <c:pt idx="17">
                  <c:v>-8.4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BFD-4550-8C36-EE4BA309E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9204976"/>
        <c:axId val="586625024"/>
      </c:scatterChart>
      <c:valAx>
        <c:axId val="949204976"/>
        <c:scaling>
          <c:orientation val="minMax"/>
          <c:max val="1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atomic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586625024"/>
        <c:crosses val="autoZero"/>
        <c:crossBetween val="midCat"/>
        <c:majorUnit val="1"/>
      </c:valAx>
      <c:valAx>
        <c:axId val="58662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Electron affinity (kca/mol)</a:t>
                </a:r>
                <a:endParaRPr lang="zh-TW" altLang="en-US"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949204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MP2</a:t>
            </a:r>
            <a:r>
              <a:rPr lang="en-US" altLang="zh-TW" baseline="0"/>
              <a:t> with different basis set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6-31G**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工作表1!$B$48:$B$65</c:f>
              <c:numCache>
                <c:formatCode>0.0</c:formatCode>
                <c:ptCount val="18"/>
                <c:pt idx="0">
                  <c:v>-39.435771776549991</c:v>
                </c:pt>
                <c:pt idx="1">
                  <c:v>-860.64615925555006</c:v>
                </c:pt>
                <c:pt idx="2">
                  <c:v>-4.384283374599975</c:v>
                </c:pt>
                <c:pt idx="3">
                  <c:v>-62.075938030850118</c:v>
                </c:pt>
                <c:pt idx="4">
                  <c:v>-33.237483939349268</c:v>
                </c:pt>
                <c:pt idx="5">
                  <c:v>-5.3991544889496534</c:v>
                </c:pt>
                <c:pt idx="6">
                  <c:v>-54.183500045551469</c:v>
                </c:pt>
                <c:pt idx="7">
                  <c:v>-13.982292180904059</c:v>
                </c:pt>
                <c:pt idx="8">
                  <c:v>24.683399937245522</c:v>
                </c:pt>
                <c:pt idx="9">
                  <c:v>-1067.8728257542043</c:v>
                </c:pt>
                <c:pt idx="10">
                  <c:v>1.3949536184915545</c:v>
                </c:pt>
                <c:pt idx="11">
                  <c:v>-23.051498731549383</c:v>
                </c:pt>
                <c:pt idx="12">
                  <c:v>-5.0100985989599236</c:v>
                </c:pt>
                <c:pt idx="13">
                  <c:v>-23.790453918752796</c:v>
                </c:pt>
                <c:pt idx="14">
                  <c:v>-14.522013101861114</c:v>
                </c:pt>
                <c:pt idx="15">
                  <c:v>22.112807270493743</c:v>
                </c:pt>
                <c:pt idx="16">
                  <c:v>62.544562125428897</c:v>
                </c:pt>
                <c:pt idx="17">
                  <c:v>-354.69039498344705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61F-4910-B5F8-1BD950605F90}"/>
            </c:ext>
          </c:extLst>
        </c:ser>
        <c:ser>
          <c:idx val="1"/>
          <c:order val="1"/>
          <c:tx>
            <c:v>6-311G**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工作表1!$C$48:$C$65</c:f>
              <c:numCache>
                <c:formatCode>0.0</c:formatCode>
                <c:ptCount val="18"/>
                <c:pt idx="0">
                  <c:v>-10.602588764850019</c:v>
                </c:pt>
                <c:pt idx="1">
                  <c:v>-514.69314379914988</c:v>
                </c:pt>
                <c:pt idx="2">
                  <c:v>3.5614929182000017</c:v>
                </c:pt>
                <c:pt idx="3">
                  <c:v>-25.7296465266007</c:v>
                </c:pt>
                <c:pt idx="4">
                  <c:v>-13.292533738500389</c:v>
                </c:pt>
                <c:pt idx="5">
                  <c:v>8.5596060857013949</c:v>
                </c:pt>
                <c:pt idx="6">
                  <c:v>-48.705530363403724</c:v>
                </c:pt>
                <c:pt idx="7">
                  <c:v>-9.7257697405034396</c:v>
                </c:pt>
                <c:pt idx="8">
                  <c:v>37.079661856899989</c:v>
                </c:pt>
                <c:pt idx="9">
                  <c:v>-865.93970389564561</c:v>
                </c:pt>
                <c:pt idx="10">
                  <c:v>2.7274700417480688</c:v>
                </c:pt>
                <c:pt idx="11">
                  <c:v>-19.215972414691674</c:v>
                </c:pt>
                <c:pt idx="12">
                  <c:v>-1.0799438495021425</c:v>
                </c:pt>
                <c:pt idx="13">
                  <c:v>-18.284183558136444</c:v>
                </c:pt>
                <c:pt idx="14">
                  <c:v>-1.9125862050223372</c:v>
                </c:pt>
                <c:pt idx="15">
                  <c:v>32.95786570614986</c:v>
                </c:pt>
                <c:pt idx="16">
                  <c:v>72.2429097008052</c:v>
                </c:pt>
                <c:pt idx="17">
                  <c:v>-305.84499275249516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61F-4910-B5F8-1BD950605F90}"/>
            </c:ext>
          </c:extLst>
        </c:ser>
        <c:ser>
          <c:idx val="2"/>
          <c:order val="2"/>
          <c:tx>
            <c:v>6-31+G**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工作表1!$D$48:$D$65</c:f>
              <c:numCache>
                <c:formatCode>0.0</c:formatCode>
                <c:ptCount val="18"/>
                <c:pt idx="0">
                  <c:v>-39.435771776549991</c:v>
                </c:pt>
                <c:pt idx="1">
                  <c:v>-860.64615925555006</c:v>
                </c:pt>
                <c:pt idx="2">
                  <c:v>5.7173018054500941</c:v>
                </c:pt>
                <c:pt idx="3">
                  <c:v>-15.2526224127006</c:v>
                </c:pt>
                <c:pt idx="4">
                  <c:v>-1.2282243443482901</c:v>
                </c:pt>
                <c:pt idx="5">
                  <c:v>22.714024122447132</c:v>
                </c:pt>
                <c:pt idx="6">
                  <c:v>-20.105529881898306</c:v>
                </c:pt>
                <c:pt idx="7">
                  <c:v>25.072769582002294</c:v>
                </c:pt>
                <c:pt idx="8">
                  <c:v>78.455316501752606</c:v>
                </c:pt>
                <c:pt idx="9">
                  <c:v>-171.98385045015152</c:v>
                </c:pt>
                <c:pt idx="10">
                  <c:v>5.863825273712493</c:v>
                </c:pt>
                <c:pt idx="11">
                  <c:v>-11.200668069310739</c:v>
                </c:pt>
                <c:pt idx="12">
                  <c:v>1.4575790666010884</c:v>
                </c:pt>
                <c:pt idx="13">
                  <c:v>-9.9354834153840415</c:v>
                </c:pt>
                <c:pt idx="14">
                  <c:v>-0.94421354464883167</c:v>
                </c:pt>
                <c:pt idx="15">
                  <c:v>33.333555643771618</c:v>
                </c:pt>
                <c:pt idx="16">
                  <c:v>73.452936269639238</c:v>
                </c:pt>
                <c:pt idx="17">
                  <c:v>-70.969253668667733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61F-4910-B5F8-1BD950605F90}"/>
            </c:ext>
          </c:extLst>
        </c:ser>
        <c:ser>
          <c:idx val="3"/>
          <c:order val="3"/>
          <c:tx>
            <c:v>6-311+G**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工作表1!$E$48:$E$65</c:f>
              <c:numCache>
                <c:formatCode>0.0</c:formatCode>
                <c:ptCount val="18"/>
                <c:pt idx="0">
                  <c:v>-10.602588764850019</c:v>
                </c:pt>
                <c:pt idx="1">
                  <c:v>-514.69314379914988</c:v>
                </c:pt>
                <c:pt idx="2">
                  <c:v>6.5757348014496984</c:v>
                </c:pt>
                <c:pt idx="3">
                  <c:v>-14.235366762249807</c:v>
                </c:pt>
                <c:pt idx="4">
                  <c:v>0.37493692624862457</c:v>
                </c:pt>
                <c:pt idx="5">
                  <c:v>24.286437427548108</c:v>
                </c:pt>
                <c:pt idx="6">
                  <c:v>-20.507637969497885</c:v>
                </c:pt>
                <c:pt idx="7">
                  <c:v>23.085195991696345</c:v>
                </c:pt>
                <c:pt idx="8">
                  <c:v>74.735440185754314</c:v>
                </c:pt>
                <c:pt idx="9">
                  <c:v>-168.83657655291108</c:v>
                </c:pt>
                <c:pt idx="10">
                  <c:v>6.1012748684872742</c:v>
                </c:pt>
                <c:pt idx="11">
                  <c:v>-10.923371621243883</c:v>
                </c:pt>
                <c:pt idx="12">
                  <c:v>2.1629624955500888</c:v>
                </c:pt>
                <c:pt idx="13">
                  <c:v>-9.765365589956911</c:v>
                </c:pt>
                <c:pt idx="14">
                  <c:v>-0.77120917547905243</c:v>
                </c:pt>
                <c:pt idx="15">
                  <c:v>33.264717851659874</c:v>
                </c:pt>
                <c:pt idx="16">
                  <c:v>73.675388387398328</c:v>
                </c:pt>
                <c:pt idx="17">
                  <c:v>-79.302642579601709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61F-4910-B5F8-1BD950605F90}"/>
            </c:ext>
          </c:extLst>
        </c:ser>
        <c:ser>
          <c:idx val="4"/>
          <c:order val="4"/>
          <c:tx>
            <c:v>experimental value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工作表1!$Y$95:$Y$112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工作表1!$Z$95:$Z$112</c:f>
              <c:numCache>
                <c:formatCode>0.0</c:formatCode>
                <c:ptCount val="18"/>
                <c:pt idx="0" formatCode="General">
                  <c:v>17.399999999999999</c:v>
                </c:pt>
                <c:pt idx="1">
                  <c:v>-5</c:v>
                </c:pt>
                <c:pt idx="2" formatCode="General">
                  <c:v>14.3</c:v>
                </c:pt>
                <c:pt idx="3" formatCode="General">
                  <c:v>0</c:v>
                </c:pt>
                <c:pt idx="4" formatCode="General">
                  <c:v>5.5</c:v>
                </c:pt>
                <c:pt idx="5" formatCode="General">
                  <c:v>29.1</c:v>
                </c:pt>
                <c:pt idx="6" formatCode="General">
                  <c:v>-1.7</c:v>
                </c:pt>
                <c:pt idx="7" formatCode="General">
                  <c:v>33.700000000000003</c:v>
                </c:pt>
                <c:pt idx="8">
                  <c:v>77</c:v>
                </c:pt>
                <c:pt idx="9" formatCode="General">
                  <c:v>-6.9</c:v>
                </c:pt>
                <c:pt idx="10">
                  <c:v>12.6</c:v>
                </c:pt>
                <c:pt idx="11">
                  <c:v>0</c:v>
                </c:pt>
                <c:pt idx="12">
                  <c:v>10.5</c:v>
                </c:pt>
                <c:pt idx="13">
                  <c:v>31.9</c:v>
                </c:pt>
                <c:pt idx="14">
                  <c:v>17.100000000000001</c:v>
                </c:pt>
                <c:pt idx="15" formatCode="General">
                  <c:v>47.9</c:v>
                </c:pt>
                <c:pt idx="16" formatCode="General">
                  <c:v>83.3</c:v>
                </c:pt>
                <c:pt idx="17">
                  <c:v>-8.4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F9-4E0E-BB99-66FF585FB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561088"/>
        <c:axId val="590213952"/>
      </c:scatterChart>
      <c:valAx>
        <c:axId val="554561088"/>
        <c:scaling>
          <c:orientation val="minMax"/>
          <c:max val="1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atomic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590213952"/>
        <c:crosses val="autoZero"/>
        <c:crossBetween val="midCat"/>
        <c:majorUnit val="1"/>
      </c:valAx>
      <c:valAx>
        <c:axId val="59021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Electron affinity (kca/mol)</a:t>
                </a:r>
                <a:endParaRPr lang="zh-TW" altLang="zh-TW"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554561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M06-2X</a:t>
            </a:r>
            <a:r>
              <a:rPr lang="en-US" altLang="zh-TW" baseline="0"/>
              <a:t> with different basis set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6-31G**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工作表1!$N$48:$N$65</c:f>
              <c:numCache>
                <c:formatCode>0.0</c:formatCode>
                <c:ptCount val="18"/>
                <c:pt idx="0">
                  <c:v>-29.838892487349977</c:v>
                </c:pt>
                <c:pt idx="1">
                  <c:v>-827.88300974724996</c:v>
                </c:pt>
                <c:pt idx="2">
                  <c:v>2.1937732120001039</c:v>
                </c:pt>
                <c:pt idx="3">
                  <c:v>-40.550793407100734</c:v>
                </c:pt>
                <c:pt idx="4">
                  <c:v>-28.772502843049271</c:v>
                </c:pt>
                <c:pt idx="5">
                  <c:v>-0.99962263349983282</c:v>
                </c:pt>
                <c:pt idx="6">
                  <c:v>-39.935959599000959</c:v>
                </c:pt>
                <c:pt idx="7">
                  <c:v>-5.2689462676984524</c:v>
                </c:pt>
                <c:pt idx="8">
                  <c:v>25.662001002494925</c:v>
                </c:pt>
                <c:pt idx="9">
                  <c:v>-1011.0856005403017</c:v>
                </c:pt>
                <c:pt idx="10">
                  <c:v>9.3148765198992862</c:v>
                </c:pt>
                <c:pt idx="11">
                  <c:v>-22.802314709107858</c:v>
                </c:pt>
                <c:pt idx="12">
                  <c:v>-2.0203295861963704</c:v>
                </c:pt>
                <c:pt idx="13">
                  <c:v>-7.1507845072449161</c:v>
                </c:pt>
                <c:pt idx="14">
                  <c:v>5.5579143924501091</c:v>
                </c:pt>
                <c:pt idx="15">
                  <c:v>38.056443144618257</c:v>
                </c:pt>
                <c:pt idx="16">
                  <c:v>74.112009497473181</c:v>
                </c:pt>
                <c:pt idx="17">
                  <c:v>-330.49450717675489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1DE-425F-9CB4-3D01A23D3E43}"/>
            </c:ext>
          </c:extLst>
        </c:ser>
        <c:ser>
          <c:idx val="1"/>
          <c:order val="1"/>
          <c:tx>
            <c:v>6-311G**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工作表1!$O$48:$O$65</c:f>
              <c:numCache>
                <c:formatCode>0.0</c:formatCode>
                <c:ptCount val="18"/>
                <c:pt idx="0">
                  <c:v>-0.12995721745000979</c:v>
                </c:pt>
                <c:pt idx="1">
                  <c:v>-482.71224763355019</c:v>
                </c:pt>
                <c:pt idx="2">
                  <c:v>8.8109236404500173</c:v>
                </c:pt>
                <c:pt idx="3">
                  <c:v>-23.002992247199902</c:v>
                </c:pt>
                <c:pt idx="4">
                  <c:v>-9.1881823518490222</c:v>
                </c:pt>
                <c:pt idx="5">
                  <c:v>13.470432681751568</c:v>
                </c:pt>
                <c:pt idx="6">
                  <c:v>-32.779778510050946</c:v>
                </c:pt>
                <c:pt idx="7">
                  <c:v>2.5180701215988397</c:v>
                </c:pt>
                <c:pt idx="8">
                  <c:v>42.493939324802483</c:v>
                </c:pt>
                <c:pt idx="9">
                  <c:v>-818.87078105919397</c:v>
                </c:pt>
                <c:pt idx="10">
                  <c:v>9.8525266594866014</c:v>
                </c:pt>
                <c:pt idx="11">
                  <c:v>-18.541901709806361</c:v>
                </c:pt>
                <c:pt idx="12">
                  <c:v>2.8618198256941643</c:v>
                </c:pt>
                <c:pt idx="13">
                  <c:v>-1.0257270286927807</c:v>
                </c:pt>
                <c:pt idx="14">
                  <c:v>18.095554202434712</c:v>
                </c:pt>
                <c:pt idx="15">
                  <c:v>48.679614221049604</c:v>
                </c:pt>
                <c:pt idx="16">
                  <c:v>84.365953984123593</c:v>
                </c:pt>
                <c:pt idx="17">
                  <c:v>-271.64679176865928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1DE-425F-9CB4-3D01A23D3E43}"/>
            </c:ext>
          </c:extLst>
        </c:ser>
        <c:ser>
          <c:idx val="2"/>
          <c:order val="2"/>
          <c:tx>
            <c:v>6-31+G**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工作表1!$P$48:$P$65</c:f>
              <c:numCache>
                <c:formatCode>0.0</c:formatCode>
                <c:ptCount val="18"/>
                <c:pt idx="0">
                  <c:v>-29.838892487349977</c:v>
                </c:pt>
                <c:pt idx="1">
                  <c:v>-827.88300974724996</c:v>
                </c:pt>
                <c:pt idx="2">
                  <c:v>11.446840046149948</c:v>
                </c:pt>
                <c:pt idx="3">
                  <c:v>-10.633336730349823</c:v>
                </c:pt>
                <c:pt idx="4">
                  <c:v>4.1748207035000124</c:v>
                </c:pt>
                <c:pt idx="5">
                  <c:v>27.462702263701839</c:v>
                </c:pt>
                <c:pt idx="6">
                  <c:v>-5.8175150726018954</c:v>
                </c:pt>
                <c:pt idx="7">
                  <c:v>30.117318452500147</c:v>
                </c:pt>
                <c:pt idx="8">
                  <c:v>73.452057756346818</c:v>
                </c:pt>
                <c:pt idx="9">
                  <c:v>-162.85308521755468</c:v>
                </c:pt>
                <c:pt idx="10">
                  <c:v>13.017433573700281</c:v>
                </c:pt>
                <c:pt idx="11">
                  <c:v>-9.6459505320980785</c:v>
                </c:pt>
                <c:pt idx="12">
                  <c:v>5.6234263842487877</c:v>
                </c:pt>
                <c:pt idx="13">
                  <c:v>5.5939961887160203</c:v>
                </c:pt>
                <c:pt idx="14">
                  <c:v>18.307024903935844</c:v>
                </c:pt>
                <c:pt idx="15">
                  <c:v>48.591888392949933</c:v>
                </c:pt>
                <c:pt idx="16">
                  <c:v>84.586209818638224</c:v>
                </c:pt>
                <c:pt idx="17">
                  <c:v>-60.950750746422138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1DE-425F-9CB4-3D01A23D3E43}"/>
            </c:ext>
          </c:extLst>
        </c:ser>
        <c:ser>
          <c:idx val="3"/>
          <c:order val="3"/>
          <c:tx>
            <c:v>6-311+G**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工作表1!$Q$48:$Q$65</c:f>
              <c:numCache>
                <c:formatCode>0.0</c:formatCode>
                <c:ptCount val="18"/>
                <c:pt idx="0">
                  <c:v>-0.12995721745000979</c:v>
                </c:pt>
                <c:pt idx="1">
                  <c:v>-482.71224763355019</c:v>
                </c:pt>
                <c:pt idx="2">
                  <c:v>8.7662449640501272</c:v>
                </c:pt>
                <c:pt idx="3">
                  <c:v>-23.091973094299746</c:v>
                </c:pt>
                <c:pt idx="4">
                  <c:v>-9.5571579378493219</c:v>
                </c:pt>
                <c:pt idx="5">
                  <c:v>12.8591129268505</c:v>
                </c:pt>
                <c:pt idx="6">
                  <c:v>-33.703284241203008</c:v>
                </c:pt>
                <c:pt idx="7">
                  <c:v>0.41152073010256779</c:v>
                </c:pt>
                <c:pt idx="8">
                  <c:v>39.458424869502764</c:v>
                </c:pt>
                <c:pt idx="9">
                  <c:v>-823.09517501319363</c:v>
                </c:pt>
                <c:pt idx="10">
                  <c:v>9.7281542765867179</c:v>
                </c:pt>
                <c:pt idx="11">
                  <c:v>-18.638663674704613</c:v>
                </c:pt>
                <c:pt idx="12">
                  <c:v>2.6687979035035223</c:v>
                </c:pt>
                <c:pt idx="13">
                  <c:v>-1.211093334974215</c:v>
                </c:pt>
                <c:pt idx="14">
                  <c:v>17.137347195928406</c:v>
                </c:pt>
                <c:pt idx="15">
                  <c:v>47.907275528466265</c:v>
                </c:pt>
                <c:pt idx="16">
                  <c:v>83.725204033671929</c:v>
                </c:pt>
                <c:pt idx="17">
                  <c:v>-271.92879453794643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1DE-425F-9CB4-3D01A23D3E43}"/>
            </c:ext>
          </c:extLst>
        </c:ser>
        <c:ser>
          <c:idx val="4"/>
          <c:order val="4"/>
          <c:tx>
            <c:v>experimental value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工作表1!$Y$95:$Y$112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工作表1!$Z$95:$Z$112</c:f>
              <c:numCache>
                <c:formatCode>0.0</c:formatCode>
                <c:ptCount val="18"/>
                <c:pt idx="0" formatCode="General">
                  <c:v>17.399999999999999</c:v>
                </c:pt>
                <c:pt idx="1">
                  <c:v>-5</c:v>
                </c:pt>
                <c:pt idx="2" formatCode="General">
                  <c:v>14.3</c:v>
                </c:pt>
                <c:pt idx="3" formatCode="General">
                  <c:v>0</c:v>
                </c:pt>
                <c:pt idx="4" formatCode="General">
                  <c:v>5.5</c:v>
                </c:pt>
                <c:pt idx="5" formatCode="General">
                  <c:v>29.1</c:v>
                </c:pt>
                <c:pt idx="6" formatCode="General">
                  <c:v>-1.7</c:v>
                </c:pt>
                <c:pt idx="7" formatCode="General">
                  <c:v>33.700000000000003</c:v>
                </c:pt>
                <c:pt idx="8">
                  <c:v>77</c:v>
                </c:pt>
                <c:pt idx="9" formatCode="General">
                  <c:v>-6.9</c:v>
                </c:pt>
                <c:pt idx="10">
                  <c:v>12.6</c:v>
                </c:pt>
                <c:pt idx="11">
                  <c:v>0</c:v>
                </c:pt>
                <c:pt idx="12">
                  <c:v>10.5</c:v>
                </c:pt>
                <c:pt idx="13">
                  <c:v>31.9</c:v>
                </c:pt>
                <c:pt idx="14">
                  <c:v>17.100000000000001</c:v>
                </c:pt>
                <c:pt idx="15" formatCode="General">
                  <c:v>47.9</c:v>
                </c:pt>
                <c:pt idx="16" formatCode="General">
                  <c:v>83.3</c:v>
                </c:pt>
                <c:pt idx="17">
                  <c:v>-8.4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3C-4FE0-9CE8-0A8661F5E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9204976"/>
        <c:axId val="586625024"/>
      </c:scatterChart>
      <c:valAx>
        <c:axId val="949204976"/>
        <c:scaling>
          <c:orientation val="minMax"/>
          <c:max val="1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atomic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586625024"/>
        <c:crosses val="autoZero"/>
        <c:crossBetween val="midCat"/>
        <c:majorUnit val="1"/>
      </c:valAx>
      <c:valAx>
        <c:axId val="58662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Electron affinity (kca/mol)</a:t>
                </a:r>
                <a:endParaRPr lang="zh-TW" altLang="en-US"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949204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Electron affinity v.s. atomic number(6-311G**)</a:t>
            </a:r>
            <a:endParaRPr lang="zh-TW" altLang="en-US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MP2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工作表1!$G$119:$G$136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工作表1!$H$119:$H$136</c:f>
              <c:numCache>
                <c:formatCode>0.0</c:formatCode>
                <c:ptCount val="18"/>
                <c:pt idx="0">
                  <c:v>-10.602588764850019</c:v>
                </c:pt>
                <c:pt idx="1">
                  <c:v>-514.69314379914988</c:v>
                </c:pt>
                <c:pt idx="2">
                  <c:v>3.5614929182000017</c:v>
                </c:pt>
                <c:pt idx="3">
                  <c:v>-25.7296465266007</c:v>
                </c:pt>
                <c:pt idx="4">
                  <c:v>-13.292533738500389</c:v>
                </c:pt>
                <c:pt idx="5">
                  <c:v>8.5596060857013949</c:v>
                </c:pt>
                <c:pt idx="6">
                  <c:v>-48.705530363403724</c:v>
                </c:pt>
                <c:pt idx="7">
                  <c:v>-9.7257697405034396</c:v>
                </c:pt>
                <c:pt idx="8">
                  <c:v>37.079661856899989</c:v>
                </c:pt>
                <c:pt idx="9">
                  <c:v>-865.93970389564561</c:v>
                </c:pt>
                <c:pt idx="10">
                  <c:v>2.7274700417480688</c:v>
                </c:pt>
                <c:pt idx="11">
                  <c:v>-19.215972414691674</c:v>
                </c:pt>
                <c:pt idx="12">
                  <c:v>-1.0799438495021425</c:v>
                </c:pt>
                <c:pt idx="13">
                  <c:v>-18.284183558136444</c:v>
                </c:pt>
                <c:pt idx="14">
                  <c:v>-1.9125862050223372</c:v>
                </c:pt>
                <c:pt idx="15">
                  <c:v>32.95786570614986</c:v>
                </c:pt>
                <c:pt idx="16">
                  <c:v>72.2429097008052</c:v>
                </c:pt>
                <c:pt idx="17">
                  <c:v>-305.84499275249516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62-4A6C-B621-540364712116}"/>
            </c:ext>
          </c:extLst>
        </c:ser>
        <c:ser>
          <c:idx val="1"/>
          <c:order val="1"/>
          <c:tx>
            <c:v>B3LYP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工作表1!$G$119:$G$136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工作表1!$I$119:$I$136</c:f>
              <c:numCache>
                <c:formatCode>0.0</c:formatCode>
                <c:ptCount val="18"/>
                <c:pt idx="0">
                  <c:v>4.837407984550012</c:v>
                </c:pt>
                <c:pt idx="1">
                  <c:v>-493.1571432610499</c:v>
                </c:pt>
                <c:pt idx="2">
                  <c:v>9.7854458939496869</c:v>
                </c:pt>
                <c:pt idx="3">
                  <c:v>-16.970617921799633</c:v>
                </c:pt>
                <c:pt idx="4">
                  <c:v>-6.4103232972506543</c:v>
                </c:pt>
                <c:pt idx="5">
                  <c:v>12.689999116599433</c:v>
                </c:pt>
                <c:pt idx="6">
                  <c:v>-27.455925161098438</c:v>
                </c:pt>
                <c:pt idx="7">
                  <c:v>3.5847735206523086</c:v>
                </c:pt>
                <c:pt idx="8">
                  <c:v>42.373708504606405</c:v>
                </c:pt>
                <c:pt idx="9">
                  <c:v>-813.31543945571059</c:v>
                </c:pt>
                <c:pt idx="10">
                  <c:v>10.288583011044995</c:v>
                </c:pt>
                <c:pt idx="11">
                  <c:v>-13.801004686344493</c:v>
                </c:pt>
                <c:pt idx="12">
                  <c:v>5.34995774415437</c:v>
                </c:pt>
                <c:pt idx="13">
                  <c:v>-0.12029357116018204</c:v>
                </c:pt>
                <c:pt idx="14">
                  <c:v>19.999041519730021</c:v>
                </c:pt>
                <c:pt idx="15">
                  <c:v>50.171204302564696</c:v>
                </c:pt>
                <c:pt idx="16">
                  <c:v>84.431277723101289</c:v>
                </c:pt>
                <c:pt idx="17">
                  <c:v>-273.97566777605778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962-4A6C-B621-540364712116}"/>
            </c:ext>
          </c:extLst>
        </c:ser>
        <c:ser>
          <c:idx val="2"/>
          <c:order val="2"/>
          <c:tx>
            <c:v>M062X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工作表1!$G$119:$G$136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工作表1!$J$119:$J$136</c:f>
              <c:numCache>
                <c:formatCode>0.0</c:formatCode>
                <c:ptCount val="18"/>
                <c:pt idx="0">
                  <c:v>-0.12995721745000979</c:v>
                </c:pt>
                <c:pt idx="1">
                  <c:v>-482.71224763355019</c:v>
                </c:pt>
                <c:pt idx="2">
                  <c:v>8.8109236404500173</c:v>
                </c:pt>
                <c:pt idx="3">
                  <c:v>-23.002992247199902</c:v>
                </c:pt>
                <c:pt idx="4">
                  <c:v>-9.1881823518490222</c:v>
                </c:pt>
                <c:pt idx="5">
                  <c:v>13.470432681751568</c:v>
                </c:pt>
                <c:pt idx="6">
                  <c:v>-32.779778510050946</c:v>
                </c:pt>
                <c:pt idx="7">
                  <c:v>2.5180701215988397</c:v>
                </c:pt>
                <c:pt idx="8">
                  <c:v>42.493939324802483</c:v>
                </c:pt>
                <c:pt idx="9">
                  <c:v>-818.87078105919397</c:v>
                </c:pt>
                <c:pt idx="10">
                  <c:v>9.8525266594866014</c:v>
                </c:pt>
                <c:pt idx="11">
                  <c:v>-18.541901709806361</c:v>
                </c:pt>
                <c:pt idx="12">
                  <c:v>2.8618198256941643</c:v>
                </c:pt>
                <c:pt idx="13">
                  <c:v>-1.0257270286927807</c:v>
                </c:pt>
                <c:pt idx="14">
                  <c:v>18.095554202434712</c:v>
                </c:pt>
                <c:pt idx="15">
                  <c:v>48.679614221049604</c:v>
                </c:pt>
                <c:pt idx="16">
                  <c:v>84.365953984123593</c:v>
                </c:pt>
                <c:pt idx="17">
                  <c:v>-271.64679176865928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962-4A6C-B621-540364712116}"/>
            </c:ext>
          </c:extLst>
        </c:ser>
        <c:ser>
          <c:idx val="3"/>
          <c:order val="3"/>
          <c:tx>
            <c:v>experimental value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工作表1!$Y$95:$Y$112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工作表1!$Z$95:$Z$112</c:f>
              <c:numCache>
                <c:formatCode>0.0</c:formatCode>
                <c:ptCount val="18"/>
                <c:pt idx="0" formatCode="General">
                  <c:v>17.399999999999999</c:v>
                </c:pt>
                <c:pt idx="1">
                  <c:v>-5</c:v>
                </c:pt>
                <c:pt idx="2" formatCode="General">
                  <c:v>14.3</c:v>
                </c:pt>
                <c:pt idx="3" formatCode="General">
                  <c:v>0</c:v>
                </c:pt>
                <c:pt idx="4" formatCode="General">
                  <c:v>5.5</c:v>
                </c:pt>
                <c:pt idx="5" formatCode="General">
                  <c:v>29.1</c:v>
                </c:pt>
                <c:pt idx="6" formatCode="General">
                  <c:v>-1.7</c:v>
                </c:pt>
                <c:pt idx="7" formatCode="General">
                  <c:v>33.700000000000003</c:v>
                </c:pt>
                <c:pt idx="8">
                  <c:v>77</c:v>
                </c:pt>
                <c:pt idx="9" formatCode="General">
                  <c:v>-6.9</c:v>
                </c:pt>
                <c:pt idx="10">
                  <c:v>12.6</c:v>
                </c:pt>
                <c:pt idx="11">
                  <c:v>0</c:v>
                </c:pt>
                <c:pt idx="12">
                  <c:v>10.5</c:v>
                </c:pt>
                <c:pt idx="13">
                  <c:v>31.9</c:v>
                </c:pt>
                <c:pt idx="14">
                  <c:v>17.100000000000001</c:v>
                </c:pt>
                <c:pt idx="15" formatCode="General">
                  <c:v>47.9</c:v>
                </c:pt>
                <c:pt idx="16" formatCode="General">
                  <c:v>83.3</c:v>
                </c:pt>
                <c:pt idx="17">
                  <c:v>-8.4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962-4A6C-B621-540364712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5335856"/>
        <c:axId val="895028112"/>
      </c:scatterChart>
      <c:valAx>
        <c:axId val="1115335856"/>
        <c:scaling>
          <c:orientation val="minMax"/>
          <c:max val="1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atomic number</a:t>
                </a:r>
              </a:p>
            </c:rich>
          </c:tx>
          <c:layout>
            <c:manualLayout>
              <c:xMode val="edge"/>
              <c:yMode val="edge"/>
              <c:x val="0.41883902012248464"/>
              <c:y val="0.883310002916302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895028112"/>
        <c:crosses val="autoZero"/>
        <c:crossBetween val="midCat"/>
        <c:majorUnit val="1"/>
      </c:valAx>
      <c:valAx>
        <c:axId val="89502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Electron affinity (kca/mol)</a:t>
                </a:r>
                <a:endParaRPr lang="zh-TW" altLang="en-US"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115335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B3LYP</a:t>
            </a:r>
            <a:r>
              <a:rPr lang="en-US" altLang="zh-TW" baseline="0"/>
              <a:t> with different basis set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6-31G**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工作表1!$H$48:$H$65</c:f>
              <c:numCache>
                <c:formatCode>0.0</c:formatCode>
                <c:ptCount val="18"/>
                <c:pt idx="0">
                  <c:v>-24.131568082949961</c:v>
                </c:pt>
                <c:pt idx="1">
                  <c:v>-829.87516415690015</c:v>
                </c:pt>
                <c:pt idx="2">
                  <c:v>3.6624591967500137</c:v>
                </c:pt>
                <c:pt idx="3">
                  <c:v>-34.302744066549245</c:v>
                </c:pt>
                <c:pt idx="4">
                  <c:v>-24.962265159051729</c:v>
                </c:pt>
                <c:pt idx="5">
                  <c:v>-1.2601645778992434</c:v>
                </c:pt>
                <c:pt idx="6">
                  <c:v>-35.044774050302919</c:v>
                </c:pt>
                <c:pt idx="7">
                  <c:v>-4.9525559778018247</c:v>
                </c:pt>
                <c:pt idx="8">
                  <c:v>24.192311002549442</c:v>
                </c:pt>
                <c:pt idx="9">
                  <c:v>-1009.1105771399997</c:v>
                </c:pt>
                <c:pt idx="10">
                  <c:v>10.252375712904369</c:v>
                </c:pt>
                <c:pt idx="11">
                  <c:v>-17.357477528550479</c:v>
                </c:pt>
                <c:pt idx="12">
                  <c:v>0.78156308225641602</c:v>
                </c:pt>
                <c:pt idx="13">
                  <c:v>-6.8950116350343569</c:v>
                </c:pt>
                <c:pt idx="14">
                  <c:v>6.5885987462017752</c:v>
                </c:pt>
                <c:pt idx="15">
                  <c:v>38.084179064476764</c:v>
                </c:pt>
                <c:pt idx="16">
                  <c:v>72.785517165469244</c:v>
                </c:pt>
                <c:pt idx="17">
                  <c:v>-331.79539712118066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0C-4737-9846-7BF361C990C2}"/>
            </c:ext>
          </c:extLst>
        </c:ser>
        <c:ser>
          <c:idx val="1"/>
          <c:order val="1"/>
          <c:tx>
            <c:v>6-311G**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工作表1!$I$48:$I$65</c:f>
              <c:numCache>
                <c:formatCode>0.0</c:formatCode>
                <c:ptCount val="18"/>
                <c:pt idx="0">
                  <c:v>4.837407984550012</c:v>
                </c:pt>
                <c:pt idx="1">
                  <c:v>-493.1571432610499</c:v>
                </c:pt>
                <c:pt idx="2">
                  <c:v>9.7854458939496869</c:v>
                </c:pt>
                <c:pt idx="3">
                  <c:v>-16.970617921799633</c:v>
                </c:pt>
                <c:pt idx="4">
                  <c:v>-6.4103232972506543</c:v>
                </c:pt>
                <c:pt idx="5">
                  <c:v>12.689999116599433</c:v>
                </c:pt>
                <c:pt idx="6">
                  <c:v>-27.455925161098438</c:v>
                </c:pt>
                <c:pt idx="7">
                  <c:v>3.5847735206523086</c:v>
                </c:pt>
                <c:pt idx="8">
                  <c:v>42.373708504606405</c:v>
                </c:pt>
                <c:pt idx="9">
                  <c:v>-813.31543945571059</c:v>
                </c:pt>
                <c:pt idx="10">
                  <c:v>10.288583011044995</c:v>
                </c:pt>
                <c:pt idx="11">
                  <c:v>-13.801004686344493</c:v>
                </c:pt>
                <c:pt idx="12">
                  <c:v>5.34995774415437</c:v>
                </c:pt>
                <c:pt idx="13">
                  <c:v>-0.12029357116018204</c:v>
                </c:pt>
                <c:pt idx="14">
                  <c:v>19.999041519730021</c:v>
                </c:pt>
                <c:pt idx="15">
                  <c:v>50.171204302564696</c:v>
                </c:pt>
                <c:pt idx="16">
                  <c:v>84.431277723101289</c:v>
                </c:pt>
                <c:pt idx="17">
                  <c:v>-273.97566777605778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B0C-4737-9846-7BF361C990C2}"/>
            </c:ext>
          </c:extLst>
        </c:ser>
        <c:ser>
          <c:idx val="2"/>
          <c:order val="2"/>
          <c:tx>
            <c:v>6-31+G**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工作表1!$J$48:$J$65</c:f>
              <c:numCache>
                <c:formatCode>0.0</c:formatCode>
                <c:ptCount val="18"/>
                <c:pt idx="0">
                  <c:v>-24.131568082949961</c:v>
                </c:pt>
                <c:pt idx="1">
                  <c:v>-829.87516415690015</c:v>
                </c:pt>
                <c:pt idx="2">
                  <c:v>12.631013223599549</c:v>
                </c:pt>
                <c:pt idx="3">
                  <c:v>-5.3498322422506739</c:v>
                </c:pt>
                <c:pt idx="4">
                  <c:v>9.5690178673996975</c:v>
                </c:pt>
                <c:pt idx="5">
                  <c:v>31.416074864650046</c:v>
                </c:pt>
                <c:pt idx="6">
                  <c:v>3.1759510814000622</c:v>
                </c:pt>
                <c:pt idx="7">
                  <c:v>37.407347317803769</c:v>
                </c:pt>
                <c:pt idx="8">
                  <c:v>81.013170725652657</c:v>
                </c:pt>
                <c:pt idx="9">
                  <c:v>-157.58250742514608</c:v>
                </c:pt>
                <c:pt idx="10">
                  <c:v>13.741265781941939</c:v>
                </c:pt>
                <c:pt idx="11">
                  <c:v>-5.42400386514577</c:v>
                </c:pt>
                <c:pt idx="12">
                  <c:v>8.2338031533106975</c:v>
                </c:pt>
                <c:pt idx="13">
                  <c:v>7.3033320667164059</c:v>
                </c:pt>
                <c:pt idx="14">
                  <c:v>20.882010137176533</c:v>
                </c:pt>
                <c:pt idx="15">
                  <c:v>50.627905716624532</c:v>
                </c:pt>
                <c:pt idx="16">
                  <c:v>85.609113054588136</c:v>
                </c:pt>
                <c:pt idx="17">
                  <c:v>-60.669124482776979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B0C-4737-9846-7BF361C990C2}"/>
            </c:ext>
          </c:extLst>
        </c:ser>
        <c:ser>
          <c:idx val="3"/>
          <c:order val="3"/>
          <c:tx>
            <c:v>6-311+G**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工作表1!$F$48:$F$65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工作表1!$K$48:$K$65</c:f>
              <c:numCache>
                <c:formatCode>0.0</c:formatCode>
                <c:ptCount val="18"/>
                <c:pt idx="0">
                  <c:v>4.837407984550012</c:v>
                </c:pt>
                <c:pt idx="1">
                  <c:v>-493.1571432610499</c:v>
                </c:pt>
                <c:pt idx="2">
                  <c:v>12.868964825999702</c:v>
                </c:pt>
                <c:pt idx="3">
                  <c:v>-5.8448117358498592</c:v>
                </c:pt>
                <c:pt idx="4">
                  <c:v>9.3397258960998624</c:v>
                </c:pt>
                <c:pt idx="5">
                  <c:v>31.394488537847476</c:v>
                </c:pt>
                <c:pt idx="6">
                  <c:v>3.06638792269935</c:v>
                </c:pt>
                <c:pt idx="7">
                  <c:v>37.106017255904788</c:v>
                </c:pt>
                <c:pt idx="8">
                  <c:v>80.392124573499387</c:v>
                </c:pt>
                <c:pt idx="9">
                  <c:v>-151.82322523415141</c:v>
                </c:pt>
                <c:pt idx="10">
                  <c:v>13.485179155000006</c:v>
                </c:pt>
                <c:pt idx="11">
                  <c:v>-5.1672269777413122</c:v>
                </c:pt>
                <c:pt idx="12">
                  <c:v>8.8906800979001872</c:v>
                </c:pt>
                <c:pt idx="13">
                  <c:v>3.6596354039987831</c:v>
                </c:pt>
                <c:pt idx="14">
                  <c:v>21.001299693160654</c:v>
                </c:pt>
                <c:pt idx="15">
                  <c:v>50.533277284042292</c:v>
                </c:pt>
                <c:pt idx="16">
                  <c:v>85.871725780352818</c:v>
                </c:pt>
                <c:pt idx="17">
                  <c:v>-68.031191438666369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B0C-4737-9846-7BF361C990C2}"/>
            </c:ext>
          </c:extLst>
        </c:ser>
        <c:ser>
          <c:idx val="4"/>
          <c:order val="4"/>
          <c:tx>
            <c:v>experimental value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工作表1!$Y$95:$Y$112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工作表1!$Z$95:$Z$112</c:f>
              <c:numCache>
                <c:formatCode>0.0</c:formatCode>
                <c:ptCount val="18"/>
                <c:pt idx="0" formatCode="General">
                  <c:v>17.399999999999999</c:v>
                </c:pt>
                <c:pt idx="1">
                  <c:v>-5</c:v>
                </c:pt>
                <c:pt idx="2" formatCode="General">
                  <c:v>14.3</c:v>
                </c:pt>
                <c:pt idx="3" formatCode="General">
                  <c:v>0</c:v>
                </c:pt>
                <c:pt idx="4" formatCode="General">
                  <c:v>5.5</c:v>
                </c:pt>
                <c:pt idx="5" formatCode="General">
                  <c:v>29.1</c:v>
                </c:pt>
                <c:pt idx="6" formatCode="General">
                  <c:v>-1.7</c:v>
                </c:pt>
                <c:pt idx="7" formatCode="General">
                  <c:v>33.700000000000003</c:v>
                </c:pt>
                <c:pt idx="8">
                  <c:v>77</c:v>
                </c:pt>
                <c:pt idx="9" formatCode="General">
                  <c:v>-6.9</c:v>
                </c:pt>
                <c:pt idx="10">
                  <c:v>12.6</c:v>
                </c:pt>
                <c:pt idx="11">
                  <c:v>0</c:v>
                </c:pt>
                <c:pt idx="12">
                  <c:v>10.5</c:v>
                </c:pt>
                <c:pt idx="13">
                  <c:v>31.9</c:v>
                </c:pt>
                <c:pt idx="14">
                  <c:v>17.100000000000001</c:v>
                </c:pt>
                <c:pt idx="15" formatCode="General">
                  <c:v>47.9</c:v>
                </c:pt>
                <c:pt idx="16" formatCode="General">
                  <c:v>83.3</c:v>
                </c:pt>
                <c:pt idx="17">
                  <c:v>-8.4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AA-42A7-B617-B297302AD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0880672"/>
        <c:axId val="579605440"/>
      </c:scatterChart>
      <c:valAx>
        <c:axId val="550880672"/>
        <c:scaling>
          <c:orientation val="minMax"/>
          <c:max val="1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atomic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579605440"/>
        <c:crosses val="autoZero"/>
        <c:crossBetween val="midCat"/>
        <c:majorUnit val="1"/>
      </c:valAx>
      <c:valAx>
        <c:axId val="57960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Electron affinity (kca/mol)</a:t>
                </a:r>
                <a:endParaRPr lang="zh-TW" altLang="en-US"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layout>
            <c:manualLayout>
              <c:xMode val="edge"/>
              <c:yMode val="edge"/>
              <c:x val="3.3333333333333333E-2"/>
              <c:y val="0.223985491396908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550880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Electron affinity v.s. atomic number(6-31++G**)</a:t>
            </a:r>
            <a:endParaRPr lang="zh-TW"/>
          </a:p>
        </c:rich>
      </c:tx>
      <c:layout>
        <c:manualLayout>
          <c:xMode val="edge"/>
          <c:yMode val="edge"/>
          <c:x val="0.21561181691947687"/>
          <c:y val="5.96810763753540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>
        <c:manualLayout>
          <c:layoutTarget val="inner"/>
          <c:xMode val="edge"/>
          <c:yMode val="edge"/>
          <c:x val="0.16047216260573161"/>
          <c:y val="0.2224838755524273"/>
          <c:w val="0.65324912426225579"/>
          <c:h val="0.64850445674488721"/>
        </c:manualLayout>
      </c:layout>
      <c:scatterChart>
        <c:scatterStyle val="lineMarker"/>
        <c:varyColors val="0"/>
        <c:ser>
          <c:idx val="0"/>
          <c:order val="0"/>
          <c:tx>
            <c:v>MP2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工作表1!$Z$85:$Z$86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xVal>
          <c:yVal>
            <c:numRef>
              <c:f>工作表1!$AA$85:$AA$86</c:f>
              <c:numCache>
                <c:formatCode>0.0</c:formatCode>
                <c:ptCount val="2"/>
                <c:pt idx="0">
                  <c:v>3.0281098431999909</c:v>
                </c:pt>
                <c:pt idx="1">
                  <c:v>-127.94297470594984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DF-410E-B66A-9E0EF45151C5}"/>
            </c:ext>
          </c:extLst>
        </c:ser>
        <c:ser>
          <c:idx val="1"/>
          <c:order val="1"/>
          <c:tx>
            <c:v>B3LYP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工作表1!$Z$85:$Z$86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xVal>
          <c:yVal>
            <c:numRef>
              <c:f>工作表1!$AB$85:$AB$86</c:f>
              <c:numCache>
                <c:formatCode>0.0</c:formatCode>
                <c:ptCount val="2"/>
                <c:pt idx="0">
                  <c:v>20.489440194000011</c:v>
                </c:pt>
                <c:pt idx="1">
                  <c:v>-117.35720319569992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2DF-410E-B66A-9E0EF45151C5}"/>
            </c:ext>
          </c:extLst>
        </c:ser>
        <c:ser>
          <c:idx val="2"/>
          <c:order val="2"/>
          <c:tx>
            <c:v>M062X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工作表1!$Z$85:$Z$86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xVal>
          <c:yVal>
            <c:numRef>
              <c:f>工作表1!$AC$85:$AC$86</c:f>
              <c:numCache>
                <c:formatCode>0.0</c:formatCode>
                <c:ptCount val="2"/>
                <c:pt idx="0">
                  <c:v>13.411760543500019</c:v>
                </c:pt>
                <c:pt idx="1">
                  <c:v>-114.46538841589995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2DF-410E-B66A-9E0EF45151C5}"/>
            </c:ext>
          </c:extLst>
        </c:ser>
        <c:ser>
          <c:idx val="3"/>
          <c:order val="3"/>
          <c:tx>
            <c:v>experimental value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工作表1!$Y$95:$Y$96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xVal>
          <c:yVal>
            <c:numRef>
              <c:f>工作表1!$Z$95:$Z$96</c:f>
              <c:numCache>
                <c:formatCode>0.0</c:formatCode>
                <c:ptCount val="2"/>
                <c:pt idx="0" formatCode="General">
                  <c:v>17.399999999999999</c:v>
                </c:pt>
                <c:pt idx="1">
                  <c:v>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2DF-410E-B66A-9E0EF4515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786880"/>
        <c:axId val="1089907312"/>
      </c:scatterChart>
      <c:valAx>
        <c:axId val="472786880"/>
        <c:scaling>
          <c:orientation val="minMax"/>
          <c:max val="2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atomic number(H,He)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89907312"/>
        <c:crosses val="autoZero"/>
        <c:crossBetween val="midCat"/>
        <c:majorUnit val="1"/>
      </c:valAx>
      <c:valAx>
        <c:axId val="1089907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Electron affinity (kca/mol)</a:t>
                </a:r>
                <a:endParaRPr lang="zh-TW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472786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238306385210748"/>
          <c:y val="0.59790545983732235"/>
          <c:w val="0.15761698602972649"/>
          <c:h val="0.290089809619848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Electron affinity v.s. atomic number(6-311++G**)</a:t>
            </a:r>
            <a:endParaRPr lang="zh-TW" altLang="zh-TW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MP2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工作表1!$AK$85:$AK$86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xVal>
          <c:yVal>
            <c:numRef>
              <c:f>工作表1!$AL$85:$AL$86</c:f>
              <c:numCache>
                <c:formatCode>0.0</c:formatCode>
                <c:ptCount val="2"/>
                <c:pt idx="0">
                  <c:v>3.635539039200006</c:v>
                </c:pt>
                <c:pt idx="1">
                  <c:v>-116.56020337975009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BF-4D76-87B4-7F80F1581B35}"/>
            </c:ext>
          </c:extLst>
        </c:ser>
        <c:ser>
          <c:idx val="1"/>
          <c:order val="1"/>
          <c:tx>
            <c:v>B3LYP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工作表1!$AK$85:$AK$86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xVal>
          <c:yVal>
            <c:numRef>
              <c:f>工作表1!$AM$85:$AM$86</c:f>
              <c:numCache>
                <c:formatCode>0.0</c:formatCode>
                <c:ptCount val="2"/>
                <c:pt idx="0">
                  <c:v>20.021694612700003</c:v>
                </c:pt>
                <c:pt idx="1">
                  <c:v>-105.97612614514991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BBF-4D76-87B4-7F80F1581B35}"/>
            </c:ext>
          </c:extLst>
        </c:ser>
        <c:ser>
          <c:idx val="2"/>
          <c:order val="2"/>
          <c:tx>
            <c:v>M062X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工作表1!$AK$85:$AK$86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xVal>
          <c:yVal>
            <c:numRef>
              <c:f>工作表1!$AN$85:$AN$86</c:f>
              <c:numCache>
                <c:formatCode>0.0</c:formatCode>
                <c:ptCount val="2"/>
                <c:pt idx="0">
                  <c:v>13.326607504349974</c:v>
                </c:pt>
                <c:pt idx="1">
                  <c:v>-104.35796739749995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BBF-4D76-87B4-7F80F1581B35}"/>
            </c:ext>
          </c:extLst>
        </c:ser>
        <c:ser>
          <c:idx val="3"/>
          <c:order val="3"/>
          <c:tx>
            <c:v>experimental value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工作表1!$Y$95:$Y$96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xVal>
          <c:yVal>
            <c:numRef>
              <c:f>工作表1!$Z$95:$Z$96</c:f>
              <c:numCache>
                <c:formatCode>0.0</c:formatCode>
                <c:ptCount val="2"/>
                <c:pt idx="0" formatCode="General">
                  <c:v>17.399999999999999</c:v>
                </c:pt>
                <c:pt idx="1">
                  <c:v>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BBF-4D76-87B4-7F80F1581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0936192"/>
        <c:axId val="56920847"/>
      </c:scatterChart>
      <c:valAx>
        <c:axId val="860936192"/>
        <c:scaling>
          <c:orientation val="minMax"/>
          <c:max val="2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atomic number(H,He)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56920847"/>
        <c:crosses val="autoZero"/>
        <c:crossBetween val="midCat"/>
        <c:majorUnit val="1"/>
      </c:valAx>
      <c:valAx>
        <c:axId val="56920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Electron affinity (kca/mol)</a:t>
                </a:r>
                <a:endParaRPr lang="zh-TW" altLang="zh-TW"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860936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Electron affinity v.s. atomic number(6-311+G**)</a:t>
            </a:r>
            <a:endParaRPr lang="zh-TW" altLang="en-US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MP2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工作表1!$P$119:$P$136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工作表1!$Q$119:$Q$136</c:f>
              <c:numCache>
                <c:formatCode>0.0</c:formatCode>
                <c:ptCount val="18"/>
                <c:pt idx="0">
                  <c:v>-10.602588764850019</c:v>
                </c:pt>
                <c:pt idx="1">
                  <c:v>-514.69314379914988</c:v>
                </c:pt>
                <c:pt idx="2">
                  <c:v>6.5757348014496984</c:v>
                </c:pt>
                <c:pt idx="3">
                  <c:v>-14.235366762249807</c:v>
                </c:pt>
                <c:pt idx="4">
                  <c:v>0.37493692624862457</c:v>
                </c:pt>
                <c:pt idx="5">
                  <c:v>24.286437427548108</c:v>
                </c:pt>
                <c:pt idx="6">
                  <c:v>-20.507637969497885</c:v>
                </c:pt>
                <c:pt idx="7">
                  <c:v>23.085195991696345</c:v>
                </c:pt>
                <c:pt idx="8">
                  <c:v>74.735440185754314</c:v>
                </c:pt>
                <c:pt idx="9">
                  <c:v>-168.83657655291108</c:v>
                </c:pt>
                <c:pt idx="10">
                  <c:v>6.1012748684872742</c:v>
                </c:pt>
                <c:pt idx="11">
                  <c:v>-10.923371621243883</c:v>
                </c:pt>
                <c:pt idx="12">
                  <c:v>2.1629624955500888</c:v>
                </c:pt>
                <c:pt idx="13">
                  <c:v>-9.765365589956911</c:v>
                </c:pt>
                <c:pt idx="14">
                  <c:v>-0.77120917547905243</c:v>
                </c:pt>
                <c:pt idx="15">
                  <c:v>33.264717851659874</c:v>
                </c:pt>
                <c:pt idx="16">
                  <c:v>73.675388387398328</c:v>
                </c:pt>
                <c:pt idx="17">
                  <c:v>-79.302642579601709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C7-469C-97E2-838A4FCE0199}"/>
            </c:ext>
          </c:extLst>
        </c:ser>
        <c:ser>
          <c:idx val="1"/>
          <c:order val="1"/>
          <c:tx>
            <c:v>B3LYP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工作表1!$P$119:$P$136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工作表1!$R$119:$R$136</c:f>
              <c:numCache>
                <c:formatCode>0.0</c:formatCode>
                <c:ptCount val="18"/>
                <c:pt idx="0">
                  <c:v>4.837407984550012</c:v>
                </c:pt>
                <c:pt idx="1">
                  <c:v>-493.1571432610499</c:v>
                </c:pt>
                <c:pt idx="2">
                  <c:v>12.868964825999702</c:v>
                </c:pt>
                <c:pt idx="3">
                  <c:v>-5.8448117358498592</c:v>
                </c:pt>
                <c:pt idx="4">
                  <c:v>9.3397258960998624</c:v>
                </c:pt>
                <c:pt idx="5">
                  <c:v>31.394488537847476</c:v>
                </c:pt>
                <c:pt idx="6">
                  <c:v>3.06638792269935</c:v>
                </c:pt>
                <c:pt idx="7">
                  <c:v>37.106017255904788</c:v>
                </c:pt>
                <c:pt idx="8">
                  <c:v>80.392124573499387</c:v>
                </c:pt>
                <c:pt idx="9">
                  <c:v>-151.82322523415141</c:v>
                </c:pt>
                <c:pt idx="10">
                  <c:v>13.485179155000006</c:v>
                </c:pt>
                <c:pt idx="11">
                  <c:v>-5.1672269777413122</c:v>
                </c:pt>
                <c:pt idx="12">
                  <c:v>8.8906800979001872</c:v>
                </c:pt>
                <c:pt idx="13">
                  <c:v>3.6596354039987831</c:v>
                </c:pt>
                <c:pt idx="14">
                  <c:v>21.001299693160654</c:v>
                </c:pt>
                <c:pt idx="15">
                  <c:v>50.533277284042292</c:v>
                </c:pt>
                <c:pt idx="16">
                  <c:v>85.871725780352818</c:v>
                </c:pt>
                <c:pt idx="17">
                  <c:v>-68.031191438666369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4C7-469C-97E2-838A4FCE0199}"/>
            </c:ext>
          </c:extLst>
        </c:ser>
        <c:ser>
          <c:idx val="2"/>
          <c:order val="2"/>
          <c:tx>
            <c:v>M062X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工作表1!$P$119:$P$136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工作表1!$S$119:$S$136</c:f>
              <c:numCache>
                <c:formatCode>0.0</c:formatCode>
                <c:ptCount val="18"/>
                <c:pt idx="0">
                  <c:v>-0.12995721745000979</c:v>
                </c:pt>
                <c:pt idx="1">
                  <c:v>-482.71224763355019</c:v>
                </c:pt>
                <c:pt idx="2">
                  <c:v>8.7662449640501272</c:v>
                </c:pt>
                <c:pt idx="3">
                  <c:v>-23.091973094299746</c:v>
                </c:pt>
                <c:pt idx="4">
                  <c:v>-9.5571579378493219</c:v>
                </c:pt>
                <c:pt idx="5">
                  <c:v>12.8591129268505</c:v>
                </c:pt>
                <c:pt idx="6">
                  <c:v>-33.703284241203008</c:v>
                </c:pt>
                <c:pt idx="7">
                  <c:v>0.41152073010256779</c:v>
                </c:pt>
                <c:pt idx="8">
                  <c:v>39.458424869502764</c:v>
                </c:pt>
                <c:pt idx="9">
                  <c:v>-823.09517501319363</c:v>
                </c:pt>
                <c:pt idx="10">
                  <c:v>9.7281542765867179</c:v>
                </c:pt>
                <c:pt idx="11">
                  <c:v>-18.638663674704613</c:v>
                </c:pt>
                <c:pt idx="12">
                  <c:v>2.6687979035035223</c:v>
                </c:pt>
                <c:pt idx="13">
                  <c:v>-1.211093334974215</c:v>
                </c:pt>
                <c:pt idx="14">
                  <c:v>17.137347195928406</c:v>
                </c:pt>
                <c:pt idx="15">
                  <c:v>47.907275528466265</c:v>
                </c:pt>
                <c:pt idx="16">
                  <c:v>83.725204033671929</c:v>
                </c:pt>
                <c:pt idx="17">
                  <c:v>-271.92879453794643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4C7-469C-97E2-838A4FCE0199}"/>
            </c:ext>
          </c:extLst>
        </c:ser>
        <c:ser>
          <c:idx val="3"/>
          <c:order val="3"/>
          <c:tx>
            <c:v>experimental value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工作表1!$Y$95:$Y$112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工作表1!$Z$95:$Z$112</c:f>
              <c:numCache>
                <c:formatCode>0.0</c:formatCode>
                <c:ptCount val="18"/>
                <c:pt idx="0" formatCode="General">
                  <c:v>17.399999999999999</c:v>
                </c:pt>
                <c:pt idx="1">
                  <c:v>-5</c:v>
                </c:pt>
                <c:pt idx="2" formatCode="General">
                  <c:v>14.3</c:v>
                </c:pt>
                <c:pt idx="3" formatCode="General">
                  <c:v>0</c:v>
                </c:pt>
                <c:pt idx="4" formatCode="General">
                  <c:v>5.5</c:v>
                </c:pt>
                <c:pt idx="5" formatCode="General">
                  <c:v>29.1</c:v>
                </c:pt>
                <c:pt idx="6" formatCode="General">
                  <c:v>-1.7</c:v>
                </c:pt>
                <c:pt idx="7" formatCode="General">
                  <c:v>33.700000000000003</c:v>
                </c:pt>
                <c:pt idx="8">
                  <c:v>77</c:v>
                </c:pt>
                <c:pt idx="9" formatCode="General">
                  <c:v>-6.9</c:v>
                </c:pt>
                <c:pt idx="10">
                  <c:v>12.6</c:v>
                </c:pt>
                <c:pt idx="11">
                  <c:v>0</c:v>
                </c:pt>
                <c:pt idx="12">
                  <c:v>10.5</c:v>
                </c:pt>
                <c:pt idx="13">
                  <c:v>31.9</c:v>
                </c:pt>
                <c:pt idx="14">
                  <c:v>17.100000000000001</c:v>
                </c:pt>
                <c:pt idx="15" formatCode="General">
                  <c:v>47.9</c:v>
                </c:pt>
                <c:pt idx="16" formatCode="General">
                  <c:v>83.3</c:v>
                </c:pt>
                <c:pt idx="17">
                  <c:v>-8.4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4C7-469C-97E2-838A4FCE0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0641664"/>
        <c:axId val="936467936"/>
      </c:scatterChart>
      <c:valAx>
        <c:axId val="1050641664"/>
        <c:scaling>
          <c:orientation val="minMax"/>
          <c:max val="1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atomic number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936467936"/>
        <c:crosses val="autoZero"/>
        <c:crossBetween val="midCat"/>
        <c:majorUnit val="1"/>
      </c:valAx>
      <c:valAx>
        <c:axId val="93646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Electron affinity (kca/mol)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50641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Electron affinity v.s. atomic number(6-31+G**)</a:t>
            </a:r>
            <a:endParaRPr lang="zh-TW" altLang="en-US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MP2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工作表1!$P$83:$P$100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工作表1!$Q$83:$Q$100</c:f>
              <c:numCache>
                <c:formatCode>0.0</c:formatCode>
                <c:ptCount val="18"/>
                <c:pt idx="0">
                  <c:v>-39.435771776549991</c:v>
                </c:pt>
                <c:pt idx="1">
                  <c:v>-860.64615925555006</c:v>
                </c:pt>
                <c:pt idx="2">
                  <c:v>5.7173018054500941</c:v>
                </c:pt>
                <c:pt idx="3">
                  <c:v>-15.2526224127006</c:v>
                </c:pt>
                <c:pt idx="4">
                  <c:v>-1.2282243443482901</c:v>
                </c:pt>
                <c:pt idx="5">
                  <c:v>22.714024122447132</c:v>
                </c:pt>
                <c:pt idx="6">
                  <c:v>-20.105529881898306</c:v>
                </c:pt>
                <c:pt idx="7">
                  <c:v>25.072769582002294</c:v>
                </c:pt>
                <c:pt idx="8">
                  <c:v>78.455316501752606</c:v>
                </c:pt>
                <c:pt idx="9">
                  <c:v>-171.98385045015152</c:v>
                </c:pt>
                <c:pt idx="10">
                  <c:v>5.863825273712493</c:v>
                </c:pt>
                <c:pt idx="11">
                  <c:v>-11.200668069310739</c:v>
                </c:pt>
                <c:pt idx="12">
                  <c:v>1.4575790666010884</c:v>
                </c:pt>
                <c:pt idx="13">
                  <c:v>-9.9354834153840415</c:v>
                </c:pt>
                <c:pt idx="14">
                  <c:v>-0.94421354464883167</c:v>
                </c:pt>
                <c:pt idx="15">
                  <c:v>33.333555643771618</c:v>
                </c:pt>
                <c:pt idx="16">
                  <c:v>73.452936269639238</c:v>
                </c:pt>
                <c:pt idx="17">
                  <c:v>-70.969253668667733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38-43CF-8C14-E18E95735288}"/>
            </c:ext>
          </c:extLst>
        </c:ser>
        <c:ser>
          <c:idx val="1"/>
          <c:order val="1"/>
          <c:tx>
            <c:v>B3LYP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工作表1!$P$83:$P$100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工作表1!$R$83:$R$100</c:f>
              <c:numCache>
                <c:formatCode>0.0</c:formatCode>
                <c:ptCount val="18"/>
                <c:pt idx="0">
                  <c:v>-24.131568082949961</c:v>
                </c:pt>
                <c:pt idx="1">
                  <c:v>-829.87516415690015</c:v>
                </c:pt>
                <c:pt idx="2">
                  <c:v>12.631013223599549</c:v>
                </c:pt>
                <c:pt idx="3">
                  <c:v>-5.3498322422506739</c:v>
                </c:pt>
                <c:pt idx="4">
                  <c:v>9.5690178673996975</c:v>
                </c:pt>
                <c:pt idx="5">
                  <c:v>31.416074864650046</c:v>
                </c:pt>
                <c:pt idx="6">
                  <c:v>3.1759510814000622</c:v>
                </c:pt>
                <c:pt idx="7">
                  <c:v>37.407347317803769</c:v>
                </c:pt>
                <c:pt idx="8">
                  <c:v>81.013170725652657</c:v>
                </c:pt>
                <c:pt idx="9">
                  <c:v>-157.58250742514608</c:v>
                </c:pt>
                <c:pt idx="10">
                  <c:v>13.741265781941939</c:v>
                </c:pt>
                <c:pt idx="11">
                  <c:v>-5.42400386514577</c:v>
                </c:pt>
                <c:pt idx="12">
                  <c:v>8.2338031533106975</c:v>
                </c:pt>
                <c:pt idx="13">
                  <c:v>7.3033320667164059</c:v>
                </c:pt>
                <c:pt idx="14">
                  <c:v>20.882010137176533</c:v>
                </c:pt>
                <c:pt idx="15">
                  <c:v>50.627905716624532</c:v>
                </c:pt>
                <c:pt idx="16">
                  <c:v>85.609113054588136</c:v>
                </c:pt>
                <c:pt idx="17">
                  <c:v>-60.669124482776979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338-43CF-8C14-E18E95735288}"/>
            </c:ext>
          </c:extLst>
        </c:ser>
        <c:ser>
          <c:idx val="2"/>
          <c:order val="2"/>
          <c:tx>
            <c:v>M062X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工作表1!$P$83:$P$100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工作表1!$S$83:$S$100</c:f>
              <c:numCache>
                <c:formatCode>0.0</c:formatCode>
                <c:ptCount val="18"/>
                <c:pt idx="0">
                  <c:v>-29.838892487349977</c:v>
                </c:pt>
                <c:pt idx="1">
                  <c:v>-827.88300974724996</c:v>
                </c:pt>
                <c:pt idx="2">
                  <c:v>11.446840046149948</c:v>
                </c:pt>
                <c:pt idx="3">
                  <c:v>-10.633336730349823</c:v>
                </c:pt>
                <c:pt idx="4">
                  <c:v>4.1748207035000124</c:v>
                </c:pt>
                <c:pt idx="5">
                  <c:v>27.462702263701839</c:v>
                </c:pt>
                <c:pt idx="6">
                  <c:v>-5.8175150726018954</c:v>
                </c:pt>
                <c:pt idx="7">
                  <c:v>30.117318452500147</c:v>
                </c:pt>
                <c:pt idx="8">
                  <c:v>73.452057756346818</c:v>
                </c:pt>
                <c:pt idx="9">
                  <c:v>-162.85308521755468</c:v>
                </c:pt>
                <c:pt idx="10">
                  <c:v>13.017433573700281</c:v>
                </c:pt>
                <c:pt idx="11">
                  <c:v>-9.6459505320980785</c:v>
                </c:pt>
                <c:pt idx="12">
                  <c:v>5.6234263842487877</c:v>
                </c:pt>
                <c:pt idx="13">
                  <c:v>5.5939961887160203</c:v>
                </c:pt>
                <c:pt idx="14">
                  <c:v>18.307024903935844</c:v>
                </c:pt>
                <c:pt idx="15">
                  <c:v>48.591888392949933</c:v>
                </c:pt>
                <c:pt idx="16">
                  <c:v>84.586209818638224</c:v>
                </c:pt>
                <c:pt idx="17">
                  <c:v>-60.950750746422138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338-43CF-8C14-E18E95735288}"/>
            </c:ext>
          </c:extLst>
        </c:ser>
        <c:ser>
          <c:idx val="3"/>
          <c:order val="3"/>
          <c:tx>
            <c:v>experimental value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工作表1!$Y$95:$Y$112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xVal>
          <c:yVal>
            <c:numRef>
              <c:f>工作表1!$Z$95:$Z$112</c:f>
              <c:numCache>
                <c:formatCode>0.0</c:formatCode>
                <c:ptCount val="18"/>
                <c:pt idx="0" formatCode="General">
                  <c:v>17.399999999999999</c:v>
                </c:pt>
                <c:pt idx="1">
                  <c:v>-5</c:v>
                </c:pt>
                <c:pt idx="2" formatCode="General">
                  <c:v>14.3</c:v>
                </c:pt>
                <c:pt idx="3" formatCode="General">
                  <c:v>0</c:v>
                </c:pt>
                <c:pt idx="4" formatCode="General">
                  <c:v>5.5</c:v>
                </c:pt>
                <c:pt idx="5" formatCode="General">
                  <c:v>29.1</c:v>
                </c:pt>
                <c:pt idx="6" formatCode="General">
                  <c:v>-1.7</c:v>
                </c:pt>
                <c:pt idx="7" formatCode="General">
                  <c:v>33.700000000000003</c:v>
                </c:pt>
                <c:pt idx="8">
                  <c:v>77</c:v>
                </c:pt>
                <c:pt idx="9" formatCode="General">
                  <c:v>-6.9</c:v>
                </c:pt>
                <c:pt idx="10">
                  <c:v>12.6</c:v>
                </c:pt>
                <c:pt idx="11">
                  <c:v>0</c:v>
                </c:pt>
                <c:pt idx="12">
                  <c:v>10.5</c:v>
                </c:pt>
                <c:pt idx="13">
                  <c:v>31.9</c:v>
                </c:pt>
                <c:pt idx="14">
                  <c:v>17.100000000000001</c:v>
                </c:pt>
                <c:pt idx="15" formatCode="General">
                  <c:v>47.9</c:v>
                </c:pt>
                <c:pt idx="16" formatCode="General">
                  <c:v>83.3</c:v>
                </c:pt>
                <c:pt idx="17">
                  <c:v>-8.4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338-43CF-8C14-E18E95735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5331536"/>
        <c:axId val="480476880"/>
      </c:scatterChart>
      <c:valAx>
        <c:axId val="1115331536"/>
        <c:scaling>
          <c:orientation val="minMax"/>
          <c:max val="1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atomic number</a:t>
                </a:r>
              </a:p>
            </c:rich>
          </c:tx>
          <c:layout>
            <c:manualLayout>
              <c:xMode val="edge"/>
              <c:yMode val="edge"/>
              <c:x val="0.40772790901137357"/>
              <c:y val="0.883310002916302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480476880"/>
        <c:crosses val="autoZero"/>
        <c:crossBetween val="midCat"/>
        <c:majorUnit val="1"/>
      </c:valAx>
      <c:valAx>
        <c:axId val="480476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0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Electron affinity (kca/mol)</a:t>
                </a:r>
                <a:endParaRPr lang="zh-TW" altLang="en-US"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115331536"/>
        <c:crosses val="autoZero"/>
        <c:crossBetween val="midCat"/>
      </c:valAx>
      <c:spPr>
        <a:noFill/>
        <a:ln>
          <a:solidFill>
            <a:schemeClr val="accent1"/>
          </a:solidFill>
          <a:prstDash val="solid"/>
        </a:ln>
        <a:effectLst/>
      </c:spPr>
    </c:plotArea>
    <c:legend>
      <c:legendPos val="r"/>
      <c:layout>
        <c:manualLayout>
          <c:xMode val="edge"/>
          <c:yMode val="edge"/>
          <c:x val="0.79750461506058423"/>
          <c:y val="0.43070144673388866"/>
          <c:w val="0.19659495109178934"/>
          <c:h val="0.283987491055574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227331</xdr:colOff>
      <xdr:row>65</xdr:row>
      <xdr:rowOff>175260</xdr:rowOff>
    </xdr:from>
    <xdr:to>
      <xdr:col>14</xdr:col>
      <xdr:colOff>441961</xdr:colOff>
      <xdr:row>80</xdr:row>
      <xdr:rowOff>5081</xdr:rowOff>
    </xdr:to>
    <xdr:graphicFrame macro="">
      <xdr:nvGraphicFramePr>
        <xdr:cNvPr id="5" name="圖表 4">
          <a:extLst>
            <a:ext uri="{FF2B5EF4-FFF2-40B4-BE49-F238E27FC236}">
              <a16:creationId xmlns:a16="http://schemas.microsoft.com/office/drawing/2014/main" id="{ECED058D-6064-C737-1BF8-0E5A7792F9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1157605</xdr:colOff>
      <xdr:row>49</xdr:row>
      <xdr:rowOff>55245</xdr:rowOff>
    </xdr:from>
    <xdr:to>
      <xdr:col>26</xdr:col>
      <xdr:colOff>204505</xdr:colOff>
      <xdr:row>63</xdr:row>
      <xdr:rowOff>77145</xdr:rowOff>
    </xdr:to>
    <xdr:graphicFrame macro="">
      <xdr:nvGraphicFramePr>
        <xdr:cNvPr id="3" name="圖表 2">
          <a:extLst>
            <a:ext uri="{FF2B5EF4-FFF2-40B4-BE49-F238E27FC236}">
              <a16:creationId xmlns:a16="http://schemas.microsoft.com/office/drawing/2014/main" id="{47D14A11-90E7-773E-7626-9268FE1342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109855</xdr:colOff>
      <xdr:row>49</xdr:row>
      <xdr:rowOff>104775</xdr:rowOff>
    </xdr:from>
    <xdr:to>
      <xdr:col>45</xdr:col>
      <xdr:colOff>402395</xdr:colOff>
      <xdr:row>63</xdr:row>
      <xdr:rowOff>136375</xdr:rowOff>
    </xdr:to>
    <xdr:graphicFrame macro="">
      <xdr:nvGraphicFramePr>
        <xdr:cNvPr id="13" name="圖表 12">
          <a:extLst>
            <a:ext uri="{FF2B5EF4-FFF2-40B4-BE49-F238E27FC236}">
              <a16:creationId xmlns:a16="http://schemas.microsoft.com/office/drawing/2014/main" id="{150ECF66-E393-4443-A454-38C82A710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457200</xdr:colOff>
      <xdr:row>102</xdr:row>
      <xdr:rowOff>15240</xdr:rowOff>
    </xdr:from>
    <xdr:to>
      <xdr:col>13</xdr:col>
      <xdr:colOff>640520</xdr:colOff>
      <xdr:row>116</xdr:row>
      <xdr:rowOff>46840</xdr:rowOff>
    </xdr:to>
    <xdr:graphicFrame macro="">
      <xdr:nvGraphicFramePr>
        <xdr:cNvPr id="14" name="圖表 13">
          <a:extLst>
            <a:ext uri="{FF2B5EF4-FFF2-40B4-BE49-F238E27FC236}">
              <a16:creationId xmlns:a16="http://schemas.microsoft.com/office/drawing/2014/main" id="{93C43070-415D-4545-BB10-264A1389E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28575</xdr:colOff>
      <xdr:row>49</xdr:row>
      <xdr:rowOff>44450</xdr:rowOff>
    </xdr:from>
    <xdr:to>
      <xdr:col>35</xdr:col>
      <xdr:colOff>600515</xdr:colOff>
      <xdr:row>63</xdr:row>
      <xdr:rowOff>65890</xdr:rowOff>
    </xdr:to>
    <xdr:graphicFrame macro="">
      <xdr:nvGraphicFramePr>
        <xdr:cNvPr id="15" name="圖表 14">
          <a:extLst>
            <a:ext uri="{FF2B5EF4-FFF2-40B4-BE49-F238E27FC236}">
              <a16:creationId xmlns:a16="http://schemas.microsoft.com/office/drawing/2014/main" id="{A94C0C8E-7CB6-4858-95A5-BB879C4B9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472440</xdr:colOff>
      <xdr:row>68</xdr:row>
      <xdr:rowOff>25400</xdr:rowOff>
    </xdr:from>
    <xdr:to>
      <xdr:col>32</xdr:col>
      <xdr:colOff>185860</xdr:colOff>
      <xdr:row>82</xdr:row>
      <xdr:rowOff>46840</xdr:rowOff>
    </xdr:to>
    <xdr:graphicFrame macro="">
      <xdr:nvGraphicFramePr>
        <xdr:cNvPr id="16" name="圖表 15">
          <a:extLst>
            <a:ext uri="{FF2B5EF4-FFF2-40B4-BE49-F238E27FC236}">
              <a16:creationId xmlns:a16="http://schemas.microsoft.com/office/drawing/2014/main" id="{D33BFDF8-3329-4952-AD4B-781DCA03A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33</xdr:col>
      <xdr:colOff>140335</xdr:colOff>
      <xdr:row>67</xdr:row>
      <xdr:rowOff>100965</xdr:rowOff>
    </xdr:from>
    <xdr:to>
      <xdr:col>42</xdr:col>
      <xdr:colOff>389695</xdr:colOff>
      <xdr:row>81</xdr:row>
      <xdr:rowOff>132565</xdr:rowOff>
    </xdr:to>
    <xdr:graphicFrame macro="">
      <xdr:nvGraphicFramePr>
        <xdr:cNvPr id="17" name="圖表 16">
          <a:extLst>
            <a:ext uri="{FF2B5EF4-FFF2-40B4-BE49-F238E27FC236}">
              <a16:creationId xmlns:a16="http://schemas.microsoft.com/office/drawing/2014/main" id="{6E0916E8-C1E1-4A60-95AF-D22CA686D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721360</xdr:colOff>
      <xdr:row>102</xdr:row>
      <xdr:rowOff>20320</xdr:rowOff>
    </xdr:from>
    <xdr:to>
      <xdr:col>21</xdr:col>
      <xdr:colOff>254440</xdr:colOff>
      <xdr:row>116</xdr:row>
      <xdr:rowOff>51920</xdr:rowOff>
    </xdr:to>
    <xdr:graphicFrame macro="">
      <xdr:nvGraphicFramePr>
        <xdr:cNvPr id="18" name="圖表 17">
          <a:extLst>
            <a:ext uri="{FF2B5EF4-FFF2-40B4-BE49-F238E27FC236}">
              <a16:creationId xmlns:a16="http://schemas.microsoft.com/office/drawing/2014/main" id="{EBF95AF1-5963-47A9-B4D4-C9FAE9414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461645</xdr:colOff>
      <xdr:row>65</xdr:row>
      <xdr:rowOff>149225</xdr:rowOff>
    </xdr:from>
    <xdr:to>
      <xdr:col>20</xdr:col>
      <xdr:colOff>556065</xdr:colOff>
      <xdr:row>79</xdr:row>
      <xdr:rowOff>180825</xdr:rowOff>
    </xdr:to>
    <xdr:graphicFrame macro="">
      <xdr:nvGraphicFramePr>
        <xdr:cNvPr id="19" name="圖表 18">
          <a:extLst>
            <a:ext uri="{FF2B5EF4-FFF2-40B4-BE49-F238E27FC236}">
              <a16:creationId xmlns:a16="http://schemas.microsoft.com/office/drawing/2014/main" id="{90D1E282-3C45-4043-AFB8-019DC4F81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510540</xdr:colOff>
      <xdr:row>2</xdr:row>
      <xdr:rowOff>30480</xdr:rowOff>
    </xdr:from>
    <xdr:to>
      <xdr:col>17</xdr:col>
      <xdr:colOff>365760</xdr:colOff>
      <xdr:row>18</xdr:row>
      <xdr:rowOff>190500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4DF10D3A-4154-7B5E-FFF6-A52C76C6DF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651510</xdr:colOff>
      <xdr:row>24</xdr:row>
      <xdr:rowOff>144780</xdr:rowOff>
    </xdr:from>
    <xdr:to>
      <xdr:col>17</xdr:col>
      <xdr:colOff>7620</xdr:colOff>
      <xdr:row>38</xdr:row>
      <xdr:rowOff>121920</xdr:rowOff>
    </xdr:to>
    <xdr:graphicFrame macro="">
      <xdr:nvGraphicFramePr>
        <xdr:cNvPr id="3" name="圖表 2">
          <a:extLst>
            <a:ext uri="{FF2B5EF4-FFF2-40B4-BE49-F238E27FC236}">
              <a16:creationId xmlns:a16="http://schemas.microsoft.com/office/drawing/2014/main" id="{395CE5D2-616B-E18C-8110-94409041CB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571500</xdr:colOff>
      <xdr:row>50</xdr:row>
      <xdr:rowOff>0</xdr:rowOff>
    </xdr:from>
    <xdr:to>
      <xdr:col>16</xdr:col>
      <xdr:colOff>373380</xdr:colOff>
      <xdr:row>64</xdr:row>
      <xdr:rowOff>129540</xdr:rowOff>
    </xdr:to>
    <xdr:graphicFrame macro="">
      <xdr:nvGraphicFramePr>
        <xdr:cNvPr id="4" name="圖表 3">
          <a:extLst>
            <a:ext uri="{FF2B5EF4-FFF2-40B4-BE49-F238E27FC236}">
              <a16:creationId xmlns:a16="http://schemas.microsoft.com/office/drawing/2014/main" id="{7C02B940-A149-860C-1864-033498653B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228600</xdr:colOff>
      <xdr:row>71</xdr:row>
      <xdr:rowOff>68580</xdr:rowOff>
    </xdr:from>
    <xdr:to>
      <xdr:col>17</xdr:col>
      <xdr:colOff>430530</xdr:colOff>
      <xdr:row>85</xdr:row>
      <xdr:rowOff>68580</xdr:rowOff>
    </xdr:to>
    <xdr:graphicFrame macro="">
      <xdr:nvGraphicFramePr>
        <xdr:cNvPr id="5" name="圖表 4">
          <a:extLst>
            <a:ext uri="{FF2B5EF4-FFF2-40B4-BE49-F238E27FC236}">
              <a16:creationId xmlns:a16="http://schemas.microsoft.com/office/drawing/2014/main" id="{39F50D77-1C82-4503-93CB-FFC241CA7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335280</xdr:colOff>
      <xdr:row>21</xdr:row>
      <xdr:rowOff>114300</xdr:rowOff>
    </xdr:from>
    <xdr:to>
      <xdr:col>10</xdr:col>
      <xdr:colOff>22260</xdr:colOff>
      <xdr:row>35</xdr:row>
      <xdr:rowOff>189540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2F2A35B3-48E5-4408-9B11-2660FD175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358140</xdr:colOff>
      <xdr:row>36</xdr:row>
      <xdr:rowOff>53340</xdr:rowOff>
    </xdr:from>
    <xdr:to>
      <xdr:col>10</xdr:col>
      <xdr:colOff>46160</xdr:colOff>
      <xdr:row>50</xdr:row>
      <xdr:rowOff>128120</xdr:rowOff>
    </xdr:to>
    <xdr:graphicFrame macro="">
      <xdr:nvGraphicFramePr>
        <xdr:cNvPr id="3" name="圖表 2">
          <a:extLst>
            <a:ext uri="{FF2B5EF4-FFF2-40B4-BE49-F238E27FC236}">
              <a16:creationId xmlns:a16="http://schemas.microsoft.com/office/drawing/2014/main" id="{E091097F-F5DF-49F9-8400-D0FFFDF53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381000</xdr:colOff>
      <xdr:row>21</xdr:row>
      <xdr:rowOff>137160</xdr:rowOff>
    </xdr:from>
    <xdr:to>
      <xdr:col>21</xdr:col>
      <xdr:colOff>86800</xdr:colOff>
      <xdr:row>36</xdr:row>
      <xdr:rowOff>16360</xdr:rowOff>
    </xdr:to>
    <xdr:graphicFrame macro="">
      <xdr:nvGraphicFramePr>
        <xdr:cNvPr id="4" name="圖表 3">
          <a:extLst>
            <a:ext uri="{FF2B5EF4-FFF2-40B4-BE49-F238E27FC236}">
              <a16:creationId xmlns:a16="http://schemas.microsoft.com/office/drawing/2014/main" id="{C746990F-55F5-42C1-9AEB-890304094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36"/>
  <sheetViews>
    <sheetView topLeftCell="P47" zoomScale="80" zoomScaleNormal="80" workbookViewId="0">
      <selection activeCell="Z95" sqref="Z95:Z112"/>
    </sheetView>
  </sheetViews>
  <sheetFormatPr defaultRowHeight="16.2"/>
  <cols>
    <col min="2" max="2" width="9.77734375" bestFit="1" customWidth="1"/>
    <col min="3" max="4" width="9" bestFit="1" customWidth="1"/>
    <col min="5" max="5" width="9.44140625" customWidth="1"/>
    <col min="8" max="8" width="9.77734375" bestFit="1" customWidth="1"/>
    <col min="9" max="10" width="9" bestFit="1" customWidth="1"/>
    <col min="11" max="11" width="18.21875" bestFit="1" customWidth="1"/>
    <col min="14" max="14" width="9.77734375" bestFit="1" customWidth="1"/>
    <col min="15" max="17" width="20.77734375" bestFit="1" customWidth="1"/>
    <col min="20" max="20" width="12.44140625" bestFit="1" customWidth="1"/>
    <col min="25" max="25" width="9.77734375" bestFit="1" customWidth="1"/>
    <col min="26" max="28" width="11.88671875" bestFit="1" customWidth="1"/>
    <col min="30" max="37" width="8.88671875" customWidth="1"/>
    <col min="38" max="38" width="9.109375" customWidth="1"/>
    <col min="39" max="41" width="8.88671875" customWidth="1"/>
    <col min="42" max="42" width="19.109375" bestFit="1" customWidth="1"/>
    <col min="43" max="43" width="8.88671875" customWidth="1"/>
  </cols>
  <sheetData>
    <row r="1" spans="1:17">
      <c r="A1" t="s">
        <v>23</v>
      </c>
      <c r="G1" t="s">
        <v>24</v>
      </c>
      <c r="N1" t="s">
        <v>26</v>
      </c>
    </row>
    <row r="2" spans="1:17">
      <c r="B2" t="s">
        <v>0</v>
      </c>
      <c r="C2" t="s">
        <v>19</v>
      </c>
      <c r="D2" t="s">
        <v>20</v>
      </c>
      <c r="E2" t="s">
        <v>21</v>
      </c>
      <c r="H2" t="s">
        <v>0</v>
      </c>
      <c r="I2" t="s">
        <v>19</v>
      </c>
      <c r="J2" t="s">
        <v>20</v>
      </c>
      <c r="K2" t="s">
        <v>21</v>
      </c>
      <c r="N2" t="s">
        <v>25</v>
      </c>
      <c r="O2" t="s">
        <v>19</v>
      </c>
      <c r="P2" t="s">
        <v>20</v>
      </c>
      <c r="Q2" t="s">
        <v>21</v>
      </c>
    </row>
    <row r="3" spans="1:17">
      <c r="A3" t="s">
        <v>1</v>
      </c>
      <c r="B3">
        <v>-0.435388</v>
      </c>
      <c r="C3">
        <v>-0.4829135</v>
      </c>
      <c r="D3">
        <v>-0.435388</v>
      </c>
      <c r="E3">
        <v>-0.4829135</v>
      </c>
      <c r="G3" t="s">
        <v>1</v>
      </c>
      <c r="H3">
        <v>-0.46181670000000002</v>
      </c>
      <c r="I3">
        <v>-0.50986480000000001</v>
      </c>
      <c r="J3">
        <v>-0.46181670000000002</v>
      </c>
      <c r="K3">
        <v>-0.50986480000000001</v>
      </c>
      <c r="M3" t="s">
        <v>1</v>
      </c>
      <c r="N3">
        <v>-0.44911440000000002</v>
      </c>
      <c r="O3">
        <v>-0.49792700000000001</v>
      </c>
      <c r="P3">
        <v>-0.44911440000000002</v>
      </c>
      <c r="Q3">
        <v>-0.49792700000000001</v>
      </c>
    </row>
    <row r="4" spans="1:17">
      <c r="A4" t="s">
        <v>2</v>
      </c>
      <c r="B4">
        <v>-1.5091106000000001</v>
      </c>
      <c r="C4">
        <v>-2.0643622000000001</v>
      </c>
      <c r="D4">
        <v>-1.5091106000000001</v>
      </c>
      <c r="E4">
        <v>-2.0643622000000001</v>
      </c>
      <c r="G4" t="s">
        <v>2</v>
      </c>
      <c r="H4">
        <v>-1.5845587999999999</v>
      </c>
      <c r="I4">
        <v>-2.127132</v>
      </c>
      <c r="J4">
        <v>-1.5845587999999999</v>
      </c>
      <c r="K4">
        <v>-2.127132</v>
      </c>
      <c r="M4" t="s">
        <v>2</v>
      </c>
      <c r="N4" s="9">
        <v>-1.5798368</v>
      </c>
      <c r="O4">
        <v>-2.1325151999999998</v>
      </c>
      <c r="P4">
        <v>-1.5798368</v>
      </c>
      <c r="Q4">
        <v>-2.1325151999999998</v>
      </c>
    </row>
    <row r="5" spans="1:17">
      <c r="A5" t="s">
        <v>3</v>
      </c>
      <c r="B5">
        <v>-7.4243854999999996</v>
      </c>
      <c r="C5">
        <v>-7.4377019999999998</v>
      </c>
      <c r="D5">
        <v>-7.4406742000000001</v>
      </c>
      <c r="E5">
        <v>-7.4425059999999998</v>
      </c>
      <c r="G5" t="s">
        <v>3</v>
      </c>
      <c r="H5">
        <v>-7.4968212000000003</v>
      </c>
      <c r="I5">
        <v>-7.5068907999999999</v>
      </c>
      <c r="J5">
        <v>-7.5113304999999997</v>
      </c>
      <c r="K5">
        <v>-7.5118410999999998</v>
      </c>
      <c r="M5" t="s">
        <v>3</v>
      </c>
      <c r="N5">
        <v>-7.4832754000000001</v>
      </c>
      <c r="O5">
        <v>-7.4937977</v>
      </c>
      <c r="P5">
        <v>-7.4984627000000001</v>
      </c>
      <c r="Q5">
        <v>-7.4937977</v>
      </c>
    </row>
    <row r="6" spans="1:17" ht="14.25" customHeight="1">
      <c r="A6" t="s">
        <v>4</v>
      </c>
      <c r="B6">
        <v>-14.494336000000001</v>
      </c>
      <c r="C6">
        <v>-14.5575663</v>
      </c>
      <c r="D6">
        <v>-14.571275399999999</v>
      </c>
      <c r="E6">
        <v>-14.5759554</v>
      </c>
      <c r="G6" t="s">
        <v>4</v>
      </c>
      <c r="H6">
        <v>-14.613777600000001</v>
      </c>
      <c r="I6">
        <v>-14.64414</v>
      </c>
      <c r="J6">
        <v>-14.66222</v>
      </c>
      <c r="K6">
        <v>-14.662000000000001</v>
      </c>
      <c r="M6" t="s">
        <v>4</v>
      </c>
      <c r="N6">
        <v>-14.595846999999999</v>
      </c>
      <c r="O6">
        <v>-14.62687</v>
      </c>
      <c r="P6">
        <v>-14.645960000000001</v>
      </c>
      <c r="Q6">
        <v>-14.62687</v>
      </c>
    </row>
    <row r="7" spans="1:17">
      <c r="A7" t="s">
        <v>5</v>
      </c>
      <c r="B7">
        <v>-24.5057513</v>
      </c>
      <c r="C7">
        <v>-24.548144799999999</v>
      </c>
      <c r="D7">
        <v>-24.561148800000002</v>
      </c>
      <c r="E7">
        <v>-24.570326699999999</v>
      </c>
      <c r="G7" t="s">
        <v>5</v>
      </c>
      <c r="H7">
        <v>-24.614574099999999</v>
      </c>
      <c r="I7">
        <v>-24.6516533</v>
      </c>
      <c r="J7">
        <v>-24.674813499999999</v>
      </c>
      <c r="K7">
        <v>-24.677350000000001</v>
      </c>
      <c r="M7" t="s">
        <v>5</v>
      </c>
      <c r="N7">
        <v>-24.5938689</v>
      </c>
      <c r="O7">
        <v>-24.633143</v>
      </c>
      <c r="P7">
        <v>-24.651639299999999</v>
      </c>
      <c r="Q7">
        <v>-24.633143</v>
      </c>
    </row>
    <row r="8" spans="1:17">
      <c r="A8" t="s">
        <v>6</v>
      </c>
      <c r="B8">
        <v>-37.724370399999998</v>
      </c>
      <c r="C8">
        <v>-37.758663800000001</v>
      </c>
      <c r="D8">
        <v>-37.772809199999998</v>
      </c>
      <c r="E8">
        <v>-37.7845765</v>
      </c>
      <c r="G8" t="s">
        <v>6</v>
      </c>
      <c r="H8">
        <v>-37.844271800000001</v>
      </c>
      <c r="I8">
        <v>-37.876211300000001</v>
      </c>
      <c r="J8">
        <v>-37.901398800000003</v>
      </c>
      <c r="K8">
        <v>-37.907296899999999</v>
      </c>
      <c r="M8" t="s">
        <v>6</v>
      </c>
      <c r="N8">
        <v>-37.827354800000002</v>
      </c>
      <c r="O8">
        <v>-37.8609005</v>
      </c>
      <c r="P8">
        <v>-37.877308200000002</v>
      </c>
      <c r="Q8">
        <v>-37.8609005</v>
      </c>
    </row>
    <row r="9" spans="1:17">
      <c r="A9" t="s">
        <v>7</v>
      </c>
      <c r="B9">
        <v>-54.370660999999998</v>
      </c>
      <c r="C9">
        <v>-54.397433999999997</v>
      </c>
      <c r="D9">
        <v>-54.4271593</v>
      </c>
      <c r="E9">
        <v>-54.443885100000003</v>
      </c>
      <c r="G9" t="s">
        <v>7</v>
      </c>
      <c r="H9">
        <v>-54.528641999999998</v>
      </c>
      <c r="I9">
        <v>-54.554789300000003</v>
      </c>
      <c r="J9">
        <v>-54.592835299999997</v>
      </c>
      <c r="K9">
        <v>-54.605609999999999</v>
      </c>
      <c r="M9" t="s">
        <v>7</v>
      </c>
      <c r="N9">
        <v>-54.504112200000002</v>
      </c>
      <c r="O9">
        <v>-54.530912299999997</v>
      </c>
      <c r="P9">
        <v>-54.560905099999999</v>
      </c>
      <c r="Q9">
        <v>-54.530912299999997</v>
      </c>
    </row>
    <row r="10" spans="1:17">
      <c r="A10" t="s">
        <v>8</v>
      </c>
      <c r="B10">
        <v>-74.857754499999999</v>
      </c>
      <c r="C10">
        <v>-74.902646399999995</v>
      </c>
      <c r="D10">
        <v>-74.925246999999999</v>
      </c>
      <c r="E10">
        <v>-74.958569900000001</v>
      </c>
      <c r="G10" t="s">
        <v>8</v>
      </c>
      <c r="H10">
        <v>-75.052728999999999</v>
      </c>
      <c r="I10">
        <v>-75.0910966</v>
      </c>
      <c r="J10">
        <v>-75.127217200000004</v>
      </c>
      <c r="K10">
        <v>-75.149010000000004</v>
      </c>
      <c r="M10" t="s">
        <v>8</v>
      </c>
      <c r="N10">
        <v>-75.023716100000001</v>
      </c>
      <c r="O10">
        <v>-75.061699300000001</v>
      </c>
      <c r="P10">
        <v>-75.085511800000006</v>
      </c>
      <c r="Q10">
        <v>-75.061699300000001</v>
      </c>
    </row>
    <row r="11" spans="1:17">
      <c r="A11" t="s">
        <v>9</v>
      </c>
      <c r="B11">
        <v>-99.526606599999994</v>
      </c>
      <c r="C11">
        <v>-99.613260699999998</v>
      </c>
      <c r="D11">
        <v>-99.623846700000001</v>
      </c>
      <c r="E11">
        <v>-99.6786867</v>
      </c>
      <c r="G11" t="s">
        <v>9</v>
      </c>
      <c r="H11">
        <v>-99.754088400000001</v>
      </c>
      <c r="I11">
        <v>-99.821335700000006</v>
      </c>
      <c r="J11">
        <v>-99.859697699999998</v>
      </c>
      <c r="K11">
        <v>-99.888693200000006</v>
      </c>
      <c r="M11" t="s">
        <v>9</v>
      </c>
      <c r="N11">
        <v>-99.723350199999999</v>
      </c>
      <c r="O11">
        <v>-99.788666300000003</v>
      </c>
      <c r="P11">
        <v>-99.811038400000001</v>
      </c>
      <c r="Q11">
        <v>-99.788666300000003</v>
      </c>
    </row>
    <row r="12" spans="1:17">
      <c r="A12" t="s">
        <v>10</v>
      </c>
      <c r="B12">
        <v>-126.9229587</v>
      </c>
      <c r="C12">
        <v>-127.351609</v>
      </c>
      <c r="D12">
        <v>-128.3668103</v>
      </c>
      <c r="E12">
        <v>-128.47010739999999</v>
      </c>
      <c r="G12" t="s">
        <v>10</v>
      </c>
      <c r="H12">
        <v>-127.28624000000001</v>
      </c>
      <c r="I12">
        <v>-127.65479999999999</v>
      </c>
      <c r="J12">
        <v>-128.665031</v>
      </c>
      <c r="K12">
        <v>-128.7184551</v>
      </c>
      <c r="M12" t="s">
        <v>10</v>
      </c>
      <c r="N12">
        <v>-127.24725599999999</v>
      </c>
      <c r="O12">
        <v>-127.6101</v>
      </c>
      <c r="P12">
        <v>-128.61541639999999</v>
      </c>
      <c r="Q12">
        <v>-127.6101</v>
      </c>
    </row>
    <row r="13" spans="1:17">
      <c r="A13" t="s">
        <v>11</v>
      </c>
      <c r="B13">
        <v>-161.8436581</v>
      </c>
      <c r="C13">
        <v>-161.8502727</v>
      </c>
      <c r="D13">
        <v>-161.85078780000001</v>
      </c>
      <c r="E13">
        <v>-161.85570569999999</v>
      </c>
      <c r="G13" t="s">
        <v>11</v>
      </c>
      <c r="H13">
        <v>-162.2962191</v>
      </c>
      <c r="I13">
        <v>-162.30302449999999</v>
      </c>
      <c r="J13">
        <v>-162.30180949999999</v>
      </c>
      <c r="K13">
        <v>-162.30826830000001</v>
      </c>
      <c r="M13" t="s">
        <v>11</v>
      </c>
      <c r="N13">
        <v>-162.2494097</v>
      </c>
      <c r="O13">
        <v>-162.25501969999999</v>
      </c>
      <c r="P13">
        <v>-162.25534049999999</v>
      </c>
      <c r="Q13">
        <v>-162.25501969999999</v>
      </c>
    </row>
    <row r="14" spans="1:17">
      <c r="A14" t="s">
        <v>12</v>
      </c>
      <c r="B14">
        <v>-199.58086249999999</v>
      </c>
      <c r="C14">
        <v>-199.59794120000001</v>
      </c>
      <c r="D14">
        <v>-199.59986939999999</v>
      </c>
      <c r="E14">
        <v>-199.61124520000001</v>
      </c>
      <c r="G14" t="s">
        <v>12</v>
      </c>
      <c r="H14">
        <v>-200.05169799999999</v>
      </c>
      <c r="I14">
        <v>-200.0711</v>
      </c>
      <c r="J14">
        <v>-200.07089999999999</v>
      </c>
      <c r="K14">
        <v>-200.08502960000001</v>
      </c>
      <c r="M14" t="s">
        <v>12</v>
      </c>
      <c r="N14">
        <v>-200.000946</v>
      </c>
      <c r="O14">
        <v>-200.02119999999999</v>
      </c>
      <c r="P14">
        <v>-200.02209999999999</v>
      </c>
      <c r="Q14">
        <v>-200.02119999999999</v>
      </c>
    </row>
    <row r="15" spans="1:17">
      <c r="A15" t="s">
        <v>13</v>
      </c>
      <c r="B15">
        <v>-241.8782679</v>
      </c>
      <c r="C15">
        <v>-241.90054599999999</v>
      </c>
      <c r="D15">
        <v>-241.88921569999999</v>
      </c>
      <c r="E15">
        <v>-241.90595039999999</v>
      </c>
      <c r="G15" t="s">
        <v>13</v>
      </c>
      <c r="H15">
        <v>-242.36948100000001</v>
      </c>
      <c r="I15">
        <v>-242.3946</v>
      </c>
      <c r="J15">
        <v>-242.38210000000001</v>
      </c>
      <c r="K15">
        <v>-242.40056519999999</v>
      </c>
      <c r="M15" t="s">
        <v>13</v>
      </c>
      <c r="N15">
        <v>-242.318533</v>
      </c>
      <c r="O15">
        <v>-242.3458</v>
      </c>
      <c r="P15">
        <v>-242.3314</v>
      </c>
      <c r="Q15">
        <v>-242.3458</v>
      </c>
    </row>
    <row r="16" spans="1:17">
      <c r="A16" t="s">
        <v>14</v>
      </c>
      <c r="B16">
        <v>-288.83411769999998</v>
      </c>
      <c r="C16">
        <v>-288.86305820000001</v>
      </c>
      <c r="D16">
        <v>-288.85702550000002</v>
      </c>
      <c r="E16">
        <v>-288.87693150000001</v>
      </c>
      <c r="G16" t="s">
        <v>14</v>
      </c>
      <c r="H16">
        <v>-289.360747</v>
      </c>
      <c r="I16">
        <v>-289.39362899999998</v>
      </c>
      <c r="J16">
        <v>-289.3845</v>
      </c>
      <c r="K16">
        <v>-289.39999999999998</v>
      </c>
      <c r="M16" t="s">
        <v>14</v>
      </c>
      <c r="N16">
        <v>-289.31368800000001</v>
      </c>
      <c r="O16">
        <v>-289.34840000000003</v>
      </c>
      <c r="P16">
        <v>-289.3349</v>
      </c>
      <c r="Q16">
        <v>-289.34840000000003</v>
      </c>
    </row>
    <row r="17" spans="1:28">
      <c r="A17" t="s">
        <v>15</v>
      </c>
      <c r="B17">
        <v>-340.72374550000001</v>
      </c>
      <c r="C17">
        <v>-340.76412240000002</v>
      </c>
      <c r="D17">
        <v>-340.74623050000002</v>
      </c>
      <c r="E17">
        <v>-340.76765590000002</v>
      </c>
      <c r="G17" t="s">
        <v>15</v>
      </c>
      <c r="H17">
        <v>-341.2685894</v>
      </c>
      <c r="I17">
        <v>-341.31237399999998</v>
      </c>
      <c r="J17">
        <v>-341.29257999999999</v>
      </c>
      <c r="K17">
        <v>-341.3152</v>
      </c>
      <c r="M17" t="s">
        <v>15</v>
      </c>
      <c r="N17">
        <v>-341.22305940000001</v>
      </c>
      <c r="O17">
        <v>-341.26813299999998</v>
      </c>
      <c r="P17">
        <v>-341.24422399999997</v>
      </c>
      <c r="Q17">
        <v>-341.26813299999998</v>
      </c>
    </row>
    <row r="18" spans="1:28">
      <c r="A18" t="s">
        <v>16</v>
      </c>
      <c r="B18">
        <v>-397.58861619999999</v>
      </c>
      <c r="C18">
        <v>-397.63324690000002</v>
      </c>
      <c r="D18">
        <v>-397.60798519999997</v>
      </c>
      <c r="E18">
        <v>-397.63506749999999</v>
      </c>
      <c r="G18" t="s">
        <v>16</v>
      </c>
      <c r="H18">
        <v>-398.16568369999999</v>
      </c>
      <c r="I18">
        <v>-398.21203500000001</v>
      </c>
      <c r="J18">
        <v>-398.18739299999999</v>
      </c>
      <c r="K18">
        <v>-398.21359999999999</v>
      </c>
      <c r="M18" t="s">
        <v>16</v>
      </c>
      <c r="N18">
        <v>-398.12459250000001</v>
      </c>
      <c r="O18">
        <v>-398.17218400000002</v>
      </c>
      <c r="P18">
        <v>-398.14260200000001</v>
      </c>
      <c r="Q18">
        <v>-398.17218400000002</v>
      </c>
    </row>
    <row r="19" spans="1:28">
      <c r="A19" t="s">
        <v>17</v>
      </c>
      <c r="B19">
        <v>-459.65210439999998</v>
      </c>
      <c r="C19">
        <v>-459.70026380000002</v>
      </c>
      <c r="D19">
        <v>-459.6711454</v>
      </c>
      <c r="E19">
        <v>-459.7035702</v>
      </c>
      <c r="G19" t="s">
        <v>17</v>
      </c>
      <c r="H19">
        <v>-460.25223340000002</v>
      </c>
      <c r="I19">
        <v>-460.30071040000001</v>
      </c>
      <c r="J19">
        <v>-460.27472599999999</v>
      </c>
      <c r="K19">
        <v>-460.30372729999999</v>
      </c>
      <c r="M19" t="s">
        <v>17</v>
      </c>
      <c r="N19">
        <v>-460.21727879999997</v>
      </c>
      <c r="O19">
        <v>-460.26609459999997</v>
      </c>
      <c r="P19">
        <v>-460.23529739999998</v>
      </c>
      <c r="Q19">
        <v>-460.26609459999997</v>
      </c>
    </row>
    <row r="20" spans="1:28">
      <c r="A20" t="s">
        <v>18</v>
      </c>
      <c r="B20">
        <v>-526.34581779999996</v>
      </c>
      <c r="C20">
        <v>-526.46655239999996</v>
      </c>
      <c r="D20">
        <v>-526.79996459999995</v>
      </c>
      <c r="E20">
        <v>-526.82829379999998</v>
      </c>
      <c r="G20" t="s">
        <v>18</v>
      </c>
      <c r="H20">
        <v>-526.98839229999999</v>
      </c>
      <c r="I20">
        <v>-527.11659999999995</v>
      </c>
      <c r="J20">
        <v>-527.42320519999998</v>
      </c>
      <c r="K20">
        <v>-527.44546990000003</v>
      </c>
      <c r="M20" t="s">
        <v>18</v>
      </c>
      <c r="N20">
        <v>-526.96072460000005</v>
      </c>
      <c r="O20">
        <v>-527.09159999999997</v>
      </c>
      <c r="P20">
        <v>-527.39196509999999</v>
      </c>
      <c r="Q20">
        <v>-527.09159999999997</v>
      </c>
    </row>
    <row r="21" spans="1:28">
      <c r="R21" s="2" t="s">
        <v>1</v>
      </c>
      <c r="S21" s="3"/>
      <c r="T21" s="3" t="s">
        <v>28</v>
      </c>
      <c r="U21" s="3" t="s">
        <v>22</v>
      </c>
      <c r="V21" s="4" t="s">
        <v>27</v>
      </c>
      <c r="X21" s="2" t="s">
        <v>2</v>
      </c>
      <c r="Y21" s="3"/>
      <c r="Z21" s="3" t="s">
        <v>28</v>
      </c>
      <c r="AA21" s="3" t="s">
        <v>22</v>
      </c>
      <c r="AB21" s="4" t="s">
        <v>27</v>
      </c>
    </row>
    <row r="22" spans="1:28">
      <c r="A22" t="s">
        <v>28</v>
      </c>
      <c r="G22" t="s">
        <v>22</v>
      </c>
      <c r="M22" t="s">
        <v>27</v>
      </c>
      <c r="R22" s="5"/>
      <c r="S22" t="s">
        <v>29</v>
      </c>
      <c r="T22">
        <v>-0.4988011</v>
      </c>
      <c r="U22">
        <v>-0.5016659</v>
      </c>
      <c r="V22" s="6">
        <v>-0.49830190000000002</v>
      </c>
      <c r="X22" s="5"/>
      <c r="Y22" t="s">
        <v>29</v>
      </c>
      <c r="Z22">
        <v>-2.8812842999999999</v>
      </c>
      <c r="AA22">
        <v>-2.9090845999999999</v>
      </c>
      <c r="AB22" s="6">
        <v>-2.9007640000000001</v>
      </c>
    </row>
    <row r="23" spans="1:28">
      <c r="B23" t="s">
        <v>0</v>
      </c>
      <c r="C23" t="s">
        <v>19</v>
      </c>
      <c r="D23" t="s">
        <v>20</v>
      </c>
      <c r="E23" t="s">
        <v>21</v>
      </c>
      <c r="H23" t="s">
        <v>0</v>
      </c>
      <c r="I23" t="s">
        <v>19</v>
      </c>
      <c r="J23" t="s">
        <v>20</v>
      </c>
      <c r="K23" t="s">
        <v>21</v>
      </c>
      <c r="N23" t="s">
        <v>25</v>
      </c>
      <c r="O23" t="s">
        <v>19</v>
      </c>
      <c r="P23" t="s">
        <v>20</v>
      </c>
      <c r="Q23" t="s">
        <v>21</v>
      </c>
      <c r="R23" s="7"/>
      <c r="S23" s="1" t="s">
        <v>30</v>
      </c>
      <c r="T23" s="1">
        <v>-0.49981789999999998</v>
      </c>
      <c r="U23" s="1">
        <v>-0.50225699999999995</v>
      </c>
      <c r="V23" s="8">
        <v>-0.49819479999999999</v>
      </c>
      <c r="X23" s="7"/>
      <c r="Y23" s="1" t="s">
        <v>30</v>
      </c>
      <c r="Z23" s="1">
        <v>-2.8846962</v>
      </c>
      <c r="AA23" s="1">
        <v>-2.9135439000000001</v>
      </c>
      <c r="AB23" s="8">
        <v>-2.9020326999999999</v>
      </c>
    </row>
    <row r="24" spans="1:28">
      <c r="A24" t="s">
        <v>1</v>
      </c>
      <c r="B24">
        <v>-0.49823289999999998</v>
      </c>
      <c r="C24">
        <v>-0.49980980000000003</v>
      </c>
      <c r="D24">
        <v>-0.49823289999999998</v>
      </c>
      <c r="E24">
        <v>-0.49980980000000003</v>
      </c>
      <c r="G24" t="s">
        <v>1</v>
      </c>
      <c r="H24">
        <v>-0.50027279999999996</v>
      </c>
      <c r="I24">
        <v>-0.50215589999999999</v>
      </c>
      <c r="J24">
        <v>-0.50027279999999996</v>
      </c>
      <c r="K24">
        <v>-0.50215589999999999</v>
      </c>
      <c r="M24" t="s">
        <v>1</v>
      </c>
      <c r="N24">
        <v>-0.49666569999999999</v>
      </c>
      <c r="O24">
        <v>-0.49813410000000002</v>
      </c>
      <c r="P24">
        <v>-0.49666569999999999</v>
      </c>
      <c r="Q24">
        <v>-0.49813410000000002</v>
      </c>
    </row>
    <row r="25" spans="1:28">
      <c r="A25" t="s">
        <v>2</v>
      </c>
      <c r="B25">
        <v>-2.8806375000000002</v>
      </c>
      <c r="C25">
        <v>-2.8845779</v>
      </c>
      <c r="D25">
        <v>-2.8806375000000002</v>
      </c>
      <c r="E25">
        <v>-2.8845779</v>
      </c>
      <c r="G25" t="s">
        <v>2</v>
      </c>
      <c r="H25">
        <v>-2.9070490000000002</v>
      </c>
      <c r="I25">
        <v>-2.9130278999999999</v>
      </c>
      <c r="J25">
        <v>-2.9070490000000002</v>
      </c>
      <c r="K25">
        <v>-2.9130278999999999</v>
      </c>
      <c r="M25" t="s">
        <v>2</v>
      </c>
      <c r="N25">
        <v>-2.8991522999999999</v>
      </c>
      <c r="O25">
        <v>-2.9017661000000001</v>
      </c>
      <c r="P25">
        <v>-2.8991522999999999</v>
      </c>
      <c r="Q25">
        <v>-2.9017661000000001</v>
      </c>
      <c r="R25" s="2" t="s">
        <v>31</v>
      </c>
      <c r="S25" s="3"/>
      <c r="T25" s="3" t="s">
        <v>28</v>
      </c>
      <c r="U25" s="3" t="s">
        <v>22</v>
      </c>
      <c r="V25" s="4" t="s">
        <v>27</v>
      </c>
      <c r="X25" s="2" t="s">
        <v>32</v>
      </c>
      <c r="Y25" s="3"/>
      <c r="Z25" s="3" t="s">
        <v>28</v>
      </c>
      <c r="AA25" s="3" t="s">
        <v>22</v>
      </c>
      <c r="AB25" s="4" t="s">
        <v>27</v>
      </c>
    </row>
    <row r="26" spans="1:28">
      <c r="A26" t="s">
        <v>3</v>
      </c>
      <c r="B26">
        <f>-7.4313723</f>
        <v>-7.4313722999999996</v>
      </c>
      <c r="C26">
        <v>-7.4320263999999998</v>
      </c>
      <c r="D26">
        <f>-7.4315631</f>
        <v>-7.4315631</v>
      </c>
      <c r="E26">
        <v>-7.4320269000000003</v>
      </c>
      <c r="G26" t="s">
        <v>3</v>
      </c>
      <c r="H26">
        <v>-7.4909847000000003</v>
      </c>
      <c r="I26">
        <v>-7.4912967000000004</v>
      </c>
      <c r="J26">
        <v>-7.4912017000000004</v>
      </c>
      <c r="K26">
        <v>-7.4913331000000003</v>
      </c>
      <c r="M26" t="s">
        <v>3</v>
      </c>
      <c r="N26">
        <v>-7.4797794</v>
      </c>
      <c r="O26">
        <v>-7.4797566</v>
      </c>
      <c r="P26">
        <v>-7.4802210000000002</v>
      </c>
      <c r="Q26">
        <v>-7.4798277999999998</v>
      </c>
      <c r="R26" s="5"/>
      <c r="S26" t="s">
        <v>29</v>
      </c>
      <c r="T26">
        <v>-0.50362669999999998</v>
      </c>
      <c r="U26">
        <v>-0.53431790000000001</v>
      </c>
      <c r="V26" s="6">
        <v>-0.51967490000000005</v>
      </c>
      <c r="X26" s="5"/>
      <c r="Y26" t="s">
        <v>29</v>
      </c>
      <c r="Z26">
        <v>-2.6773942000000002</v>
      </c>
      <c r="AA26">
        <v>-2.722064</v>
      </c>
      <c r="AB26" s="6">
        <v>-2.7183518000000002</v>
      </c>
    </row>
    <row r="27" spans="1:28">
      <c r="A27" t="s">
        <v>4</v>
      </c>
      <c r="B27">
        <v>-14.593260300000001</v>
      </c>
      <c r="C27">
        <v>-14.598569100000001</v>
      </c>
      <c r="D27">
        <v>-14.595582</v>
      </c>
      <c r="E27">
        <v>-14.598640899999999</v>
      </c>
      <c r="G27" t="s">
        <v>4</v>
      </c>
      <c r="H27">
        <v>-14.668442499999999</v>
      </c>
      <c r="I27">
        <v>-14.6711844</v>
      </c>
      <c r="J27">
        <v>-14.670745500000001</v>
      </c>
      <c r="K27">
        <v>-14.671314300000001</v>
      </c>
      <c r="M27" t="s">
        <v>4</v>
      </c>
      <c r="N27">
        <v>-14.6604688</v>
      </c>
      <c r="O27">
        <v>-14.6635276</v>
      </c>
      <c r="P27">
        <v>-14.6629053</v>
      </c>
      <c r="Q27">
        <v>-14.6636694</v>
      </c>
      <c r="R27" s="7"/>
      <c r="S27" s="1" t="s">
        <v>30</v>
      </c>
      <c r="T27" s="1">
        <v>-0.50561149999999999</v>
      </c>
      <c r="U27" s="1">
        <v>-0.53416359999999996</v>
      </c>
      <c r="V27" s="8">
        <v>-0.51943209999999995</v>
      </c>
      <c r="X27" s="7"/>
      <c r="Y27" s="1" t="s">
        <v>30</v>
      </c>
      <c r="Z27" s="1">
        <v>-2.6989456999999999</v>
      </c>
      <c r="AA27" s="1">
        <v>-2.7446602000000002</v>
      </c>
      <c r="AB27" s="8">
        <v>-2.7357277</v>
      </c>
    </row>
    <row r="28" spans="1:28">
      <c r="A28" t="s">
        <v>5</v>
      </c>
      <c r="B28">
        <v>-24.558718599999999</v>
      </c>
      <c r="C28">
        <v>-24.5693278</v>
      </c>
      <c r="D28">
        <v>-24.563106099999999</v>
      </c>
      <c r="E28">
        <v>-24.569729200000001</v>
      </c>
      <c r="G28" t="s">
        <v>5</v>
      </c>
      <c r="H28">
        <v>-24.654354000000001</v>
      </c>
      <c r="I28">
        <v>-24.661868800000001</v>
      </c>
      <c r="J28">
        <v>-24.6595643</v>
      </c>
      <c r="K28">
        <v>-24.662466200000001</v>
      </c>
      <c r="M28" t="s">
        <v>5</v>
      </c>
      <c r="N28">
        <v>-24.639720799999999</v>
      </c>
      <c r="O28">
        <v>-24.647785299999999</v>
      </c>
      <c r="P28">
        <v>-24.644986299999999</v>
      </c>
      <c r="Q28">
        <v>-24.648373299999999</v>
      </c>
    </row>
    <row r="29" spans="1:28">
      <c r="A29" t="s">
        <v>6</v>
      </c>
      <c r="B29">
        <v>-37.732974499999997</v>
      </c>
      <c r="C29">
        <v>-37.745023199999999</v>
      </c>
      <c r="D29">
        <v>-37.736612100000002</v>
      </c>
      <c r="E29">
        <v>-37.745873600000003</v>
      </c>
      <c r="G29" t="s">
        <v>6</v>
      </c>
      <c r="H29">
        <v>-37.84628</v>
      </c>
      <c r="I29">
        <v>-37.855988500000002</v>
      </c>
      <c r="J29">
        <v>-37.851334100000003</v>
      </c>
      <c r="K29">
        <v>-37.857266600000003</v>
      </c>
      <c r="M29" t="s">
        <v>6</v>
      </c>
      <c r="N29">
        <v>-37.828947800000002</v>
      </c>
      <c r="O29">
        <v>-37.839433999999997</v>
      </c>
      <c r="P29">
        <v>-37.833543599999999</v>
      </c>
      <c r="Q29">
        <v>-37.840408199999999</v>
      </c>
    </row>
    <row r="30" spans="1:28">
      <c r="A30" t="s">
        <v>7</v>
      </c>
      <c r="B30">
        <f>-54.4570079</f>
        <v>-54.457007900000001</v>
      </c>
      <c r="C30">
        <v>-54.475051200000003</v>
      </c>
      <c r="D30">
        <v>-54.459199499999997</v>
      </c>
      <c r="E30">
        <v>-54.476566099999999</v>
      </c>
      <c r="G30" t="s">
        <v>7</v>
      </c>
      <c r="H30">
        <v>-54.584489400000002</v>
      </c>
      <c r="I30">
        <v>-54.598543100000001</v>
      </c>
      <c r="J30">
        <v>-54.587774099999997</v>
      </c>
      <c r="K30">
        <v>-54.6007234</v>
      </c>
      <c r="M30" t="s">
        <v>7</v>
      </c>
      <c r="N30">
        <v>-54.567754200000003</v>
      </c>
      <c r="O30">
        <v>-54.583150199999999</v>
      </c>
      <c r="P30">
        <v>-54.570175900000002</v>
      </c>
      <c r="Q30">
        <v>-54.584621900000002</v>
      </c>
    </row>
    <row r="31" spans="1:28">
      <c r="A31" t="s">
        <v>8</v>
      </c>
      <c r="B31">
        <v>-74.880036700000005</v>
      </c>
      <c r="C31">
        <v>-74.9181454</v>
      </c>
      <c r="D31">
        <v>-74.885290999999995</v>
      </c>
      <c r="E31">
        <v>-74.921781300000006</v>
      </c>
      <c r="G31" t="s">
        <v>8</v>
      </c>
      <c r="H31">
        <v>-75.060621400000002</v>
      </c>
      <c r="I31">
        <v>-75.085383899999997</v>
      </c>
      <c r="J31">
        <v>-75.067604799999998</v>
      </c>
      <c r="K31">
        <v>-75.089877799999996</v>
      </c>
      <c r="M31" t="s">
        <v>8</v>
      </c>
      <c r="N31">
        <v>-75.032112699999999</v>
      </c>
      <c r="O31">
        <v>-75.057686500000003</v>
      </c>
      <c r="P31">
        <v>-75.037516800000006</v>
      </c>
      <c r="Q31">
        <v>-75.061043499999997</v>
      </c>
    </row>
    <row r="32" spans="1:28">
      <c r="A32" t="s">
        <v>9</v>
      </c>
      <c r="B32">
        <v>-99.487271100000001</v>
      </c>
      <c r="C32">
        <v>-99.554170499999998</v>
      </c>
      <c r="D32">
        <v>-99.498820199999997</v>
      </c>
      <c r="E32">
        <v>-99.559588199999993</v>
      </c>
      <c r="G32" t="s">
        <v>9</v>
      </c>
      <c r="H32">
        <v>-99.715535500000001</v>
      </c>
      <c r="I32">
        <v>-99.753808899999996</v>
      </c>
      <c r="J32">
        <v>-99.730594999999994</v>
      </c>
      <c r="K32">
        <v>-99.760580200000007</v>
      </c>
      <c r="M32" t="s">
        <v>9</v>
      </c>
      <c r="N32">
        <v>-99.682455200000007</v>
      </c>
      <c r="O32">
        <v>-99.720947899999999</v>
      </c>
      <c r="P32">
        <v>-99.693985100000006</v>
      </c>
      <c r="Q32">
        <v>-99.725785299999998</v>
      </c>
    </row>
    <row r="33" spans="1:28">
      <c r="A33" t="s">
        <v>10</v>
      </c>
      <c r="B33">
        <v>-128.6247223</v>
      </c>
      <c r="C33">
        <v>-128.73157169999999</v>
      </c>
      <c r="D33">
        <v>-128.640884</v>
      </c>
      <c r="E33">
        <v>-128.73916560000001</v>
      </c>
      <c r="G33" t="s">
        <v>10</v>
      </c>
      <c r="H33">
        <v>-128.89436000000001</v>
      </c>
      <c r="I33">
        <v>-128.95090060000001</v>
      </c>
      <c r="J33">
        <v>-128.91615469999999</v>
      </c>
      <c r="K33">
        <v>-128.9604008</v>
      </c>
      <c r="M33" t="s">
        <v>10</v>
      </c>
      <c r="N33">
        <v>-128.8585234</v>
      </c>
      <c r="O33">
        <v>-128.91505359999999</v>
      </c>
      <c r="P33">
        <v>-128.87493929999999</v>
      </c>
      <c r="Q33">
        <v>-128.92178559999999</v>
      </c>
    </row>
    <row r="34" spans="1:28">
      <c r="A34" t="s">
        <v>11</v>
      </c>
      <c r="B34">
        <v>-161.84143510000001</v>
      </c>
      <c r="C34">
        <v>-161.84592620000001</v>
      </c>
      <c r="D34">
        <v>-161.84144319999999</v>
      </c>
      <c r="E34">
        <v>-161.84598270000001</v>
      </c>
      <c r="G34" t="s">
        <v>11</v>
      </c>
      <c r="H34">
        <v>-162.27988089999999</v>
      </c>
      <c r="I34">
        <v>-162.2866286</v>
      </c>
      <c r="J34">
        <v>-162.2799114</v>
      </c>
      <c r="K34">
        <v>-162.28677830000001</v>
      </c>
      <c r="M34" t="s">
        <v>11</v>
      </c>
      <c r="N34">
        <v>-162.2345655</v>
      </c>
      <c r="O34">
        <v>-162.23931870000001</v>
      </c>
      <c r="P34">
        <v>-162.23459589999999</v>
      </c>
      <c r="Q34">
        <v>-162.23951690000001</v>
      </c>
    </row>
    <row r="35" spans="1:28">
      <c r="A35" t="s">
        <v>12</v>
      </c>
      <c r="B35">
        <v>-199.61759739999999</v>
      </c>
      <c r="C35">
        <v>-199.62856379999999</v>
      </c>
      <c r="D35">
        <v>-199.61771880000001</v>
      </c>
      <c r="E35">
        <v>-199.6286527</v>
      </c>
      <c r="G35" t="s">
        <v>12</v>
      </c>
      <c r="H35">
        <v>-200.07935889999999</v>
      </c>
      <c r="I35">
        <v>-200.09309329999999</v>
      </c>
      <c r="J35">
        <v>-200.07954369999999</v>
      </c>
      <c r="K35">
        <v>-200.0932641</v>
      </c>
      <c r="M35" t="s">
        <v>12</v>
      </c>
      <c r="N35">
        <v>-200.03728380000001</v>
      </c>
      <c r="O35">
        <v>-200.0507484</v>
      </c>
      <c r="P35">
        <v>-200.03747179999999</v>
      </c>
      <c r="Q35">
        <v>-200.0509026</v>
      </c>
    </row>
    <row r="36" spans="1:28">
      <c r="A36" t="s">
        <v>13</v>
      </c>
      <c r="B36">
        <v>-241.88625200000001</v>
      </c>
      <c r="C36">
        <v>-241.90226699999999</v>
      </c>
      <c r="D36">
        <v>-241.88689289999999</v>
      </c>
      <c r="E36">
        <v>-241.90250349999999</v>
      </c>
      <c r="G36" t="s">
        <v>13</v>
      </c>
      <c r="H36">
        <v>-242.3682355</v>
      </c>
      <c r="I36">
        <v>-242.38607429999999</v>
      </c>
      <c r="J36">
        <v>-242.36897859999999</v>
      </c>
      <c r="K36">
        <v>-242.38639699999999</v>
      </c>
      <c r="M36" t="s">
        <v>13</v>
      </c>
      <c r="N36">
        <v>-242.3217526</v>
      </c>
      <c r="O36">
        <v>-242.34123940000001</v>
      </c>
      <c r="P36">
        <v>-242.3224385</v>
      </c>
      <c r="Q36">
        <v>-242.34154699999999</v>
      </c>
    </row>
    <row r="37" spans="1:28">
      <c r="A37" t="s">
        <v>14</v>
      </c>
      <c r="B37">
        <v>-288.87203019999998</v>
      </c>
      <c r="C37">
        <v>-288.89219589999999</v>
      </c>
      <c r="D37">
        <v>-288.87285869999999</v>
      </c>
      <c r="E37">
        <v>-288.89249360000002</v>
      </c>
      <c r="G37" t="s">
        <v>14</v>
      </c>
      <c r="H37">
        <v>-289.37173489999998</v>
      </c>
      <c r="I37">
        <v>-289.39382069999999</v>
      </c>
      <c r="J37">
        <v>-289.37286139999998</v>
      </c>
      <c r="K37">
        <v>-289.39416799999998</v>
      </c>
      <c r="M37" t="s">
        <v>14</v>
      </c>
      <c r="N37">
        <v>-289.32508350000001</v>
      </c>
      <c r="O37">
        <v>-289.35003460000001</v>
      </c>
      <c r="P37">
        <v>-289.32598539999998</v>
      </c>
      <c r="Q37">
        <v>-289.35032999999999</v>
      </c>
    </row>
    <row r="38" spans="1:28">
      <c r="A38" t="s">
        <v>15</v>
      </c>
      <c r="B38">
        <v>-340.74688780000002</v>
      </c>
      <c r="C38">
        <v>-340.76717029999998</v>
      </c>
      <c r="D38">
        <v>-340.74773520000002</v>
      </c>
      <c r="E38">
        <v>-340.76888489999999</v>
      </c>
      <c r="G38" t="s">
        <v>15</v>
      </c>
      <c r="H38">
        <v>-341.25808979999999</v>
      </c>
      <c r="I38">
        <v>-341.28050350000001</v>
      </c>
      <c r="J38">
        <v>-341.25930240000002</v>
      </c>
      <c r="K38">
        <v>-341.28173229999999</v>
      </c>
      <c r="M38" t="s">
        <v>15</v>
      </c>
      <c r="N38">
        <v>-341.21420230000001</v>
      </c>
      <c r="O38">
        <v>-341.2392959</v>
      </c>
      <c r="P38">
        <v>-341.2150499</v>
      </c>
      <c r="Q38">
        <v>-341.24082290000001</v>
      </c>
    </row>
    <row r="39" spans="1:28">
      <c r="A39" t="s">
        <v>16</v>
      </c>
      <c r="B39">
        <v>-397.5533772</v>
      </c>
      <c r="C39">
        <v>-397.58072520000002</v>
      </c>
      <c r="D39">
        <v>-397.55486480000002</v>
      </c>
      <c r="E39">
        <v>-397.58205679999998</v>
      </c>
      <c r="G39" t="s">
        <v>16</v>
      </c>
      <c r="H39">
        <v>-398.10499270000003</v>
      </c>
      <c r="I39">
        <v>-398.13208209999999</v>
      </c>
      <c r="J39">
        <v>-398.10671230000003</v>
      </c>
      <c r="K39">
        <v>-398.1330701</v>
      </c>
      <c r="M39" t="s">
        <v>16</v>
      </c>
      <c r="N39">
        <v>-398.06394569999998</v>
      </c>
      <c r="O39">
        <v>-398.09460810000002</v>
      </c>
      <c r="P39">
        <v>-398.06516590000001</v>
      </c>
      <c r="Q39">
        <v>-398.09583889999999</v>
      </c>
    </row>
    <row r="40" spans="1:28">
      <c r="A40" t="s">
        <v>17</v>
      </c>
      <c r="B40">
        <v>-459.55243330000002</v>
      </c>
      <c r="C40">
        <v>-459.58513740000001</v>
      </c>
      <c r="D40">
        <v>-459.55409070000002</v>
      </c>
      <c r="E40">
        <v>-459.586161</v>
      </c>
      <c r="G40" t="s">
        <v>17</v>
      </c>
      <c r="H40">
        <v>-460.13624229999999</v>
      </c>
      <c r="I40">
        <v>-460.16616060000001</v>
      </c>
      <c r="J40">
        <v>-460.13829920000001</v>
      </c>
      <c r="K40">
        <v>-460.16688199999999</v>
      </c>
      <c r="M40" t="s">
        <v>17</v>
      </c>
      <c r="N40">
        <v>-460.09917380000002</v>
      </c>
      <c r="O40">
        <v>-460.13164890000002</v>
      </c>
      <c r="P40">
        <v>-460.1005007</v>
      </c>
      <c r="Q40">
        <v>-460.13267000000002</v>
      </c>
    </row>
    <row r="41" spans="1:28">
      <c r="A41" t="s">
        <v>18</v>
      </c>
      <c r="B41">
        <v>-526.91105289999996</v>
      </c>
      <c r="C41">
        <v>-526.95394739999995</v>
      </c>
      <c r="D41">
        <v>-526.91306129999998</v>
      </c>
      <c r="E41">
        <v>-526.95467059999999</v>
      </c>
      <c r="G41" t="s">
        <v>18</v>
      </c>
      <c r="H41">
        <v>-527.51714189999996</v>
      </c>
      <c r="I41">
        <v>-527.55320800000004</v>
      </c>
      <c r="J41">
        <v>-527.51988759999995</v>
      </c>
      <c r="K41">
        <v>-527.55388449999998</v>
      </c>
      <c r="M41" t="s">
        <v>18</v>
      </c>
      <c r="N41">
        <v>-527.48740110000006</v>
      </c>
      <c r="O41">
        <v>-527.52449669999999</v>
      </c>
      <c r="P41">
        <v>-527.48909630000003</v>
      </c>
      <c r="Q41">
        <v>-527.52494609999997</v>
      </c>
    </row>
    <row r="45" spans="1:28">
      <c r="A45" s="2" t="s">
        <v>33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4"/>
    </row>
    <row r="46" spans="1:28">
      <c r="A46" s="5" t="s">
        <v>28</v>
      </c>
      <c r="B46" t="s">
        <v>34</v>
      </c>
      <c r="G46" t="s">
        <v>22</v>
      </c>
      <c r="M46" t="s">
        <v>27</v>
      </c>
      <c r="Q46" s="6"/>
      <c r="Z46" s="11"/>
      <c r="AA46" s="11"/>
      <c r="AB46" s="11"/>
    </row>
    <row r="47" spans="1:28">
      <c r="A47" s="5"/>
      <c r="B47" t="s">
        <v>0</v>
      </c>
      <c r="C47" t="s">
        <v>19</v>
      </c>
      <c r="D47" t="s">
        <v>20</v>
      </c>
      <c r="E47" t="s">
        <v>21</v>
      </c>
      <c r="H47" t="s">
        <v>0</v>
      </c>
      <c r="I47" t="s">
        <v>19</v>
      </c>
      <c r="J47" t="s">
        <v>20</v>
      </c>
      <c r="K47" t="s">
        <v>21</v>
      </c>
      <c r="N47" t="s">
        <v>0</v>
      </c>
      <c r="O47" t="s">
        <v>19</v>
      </c>
      <c r="P47" t="s">
        <v>20</v>
      </c>
      <c r="Q47" s="6" t="s">
        <v>21</v>
      </c>
    </row>
    <row r="48" spans="1:28">
      <c r="A48" s="5" t="s">
        <v>1</v>
      </c>
      <c r="B48" s="11">
        <f t="shared" ref="B48:E65" si="0">(B24-B3)*627.5095</f>
        <v>-39.435771776549991</v>
      </c>
      <c r="C48" s="11">
        <f t="shared" si="0"/>
        <v>-10.602588764850019</v>
      </c>
      <c r="D48" s="11">
        <f t="shared" si="0"/>
        <v>-39.435771776549991</v>
      </c>
      <c r="E48" s="11">
        <f t="shared" si="0"/>
        <v>-10.602588764850019</v>
      </c>
      <c r="F48">
        <v>1</v>
      </c>
      <c r="G48" t="s">
        <v>1</v>
      </c>
      <c r="H48" s="11">
        <f t="shared" ref="H48:K65" si="1">(H24-H3)*627.5095</f>
        <v>-24.131568082949961</v>
      </c>
      <c r="I48" s="11">
        <f t="shared" si="1"/>
        <v>4.837407984550012</v>
      </c>
      <c r="J48" s="11">
        <f t="shared" si="1"/>
        <v>-24.131568082949961</v>
      </c>
      <c r="K48" s="11">
        <f t="shared" si="1"/>
        <v>4.837407984550012</v>
      </c>
      <c r="M48" t="s">
        <v>1</v>
      </c>
      <c r="N48" s="11">
        <f t="shared" ref="N48:Q65" si="2">(N24-N3)*627.5095</f>
        <v>-29.838892487349977</v>
      </c>
      <c r="O48" s="11">
        <f t="shared" si="2"/>
        <v>-0.12995721745000979</v>
      </c>
      <c r="P48" s="11">
        <f t="shared" si="2"/>
        <v>-29.838892487349977</v>
      </c>
      <c r="Q48" s="13">
        <f t="shared" si="2"/>
        <v>-0.12995721745000979</v>
      </c>
    </row>
    <row r="49" spans="1:17">
      <c r="A49" s="5" t="s">
        <v>2</v>
      </c>
      <c r="B49" s="11">
        <f t="shared" si="0"/>
        <v>-860.64615925555006</v>
      </c>
      <c r="C49" s="11">
        <f t="shared" si="0"/>
        <v>-514.69314379914988</v>
      </c>
      <c r="D49" s="11">
        <f t="shared" si="0"/>
        <v>-860.64615925555006</v>
      </c>
      <c r="E49" s="11">
        <f t="shared" si="0"/>
        <v>-514.69314379914988</v>
      </c>
      <c r="F49">
        <v>2</v>
      </c>
      <c r="G49" t="s">
        <v>2</v>
      </c>
      <c r="H49" s="11">
        <f t="shared" si="1"/>
        <v>-829.87516415690015</v>
      </c>
      <c r="I49" s="11">
        <f t="shared" si="1"/>
        <v>-493.1571432610499</v>
      </c>
      <c r="J49" s="11">
        <f t="shared" si="1"/>
        <v>-829.87516415690015</v>
      </c>
      <c r="K49" s="11">
        <f t="shared" si="1"/>
        <v>-493.1571432610499</v>
      </c>
      <c r="M49" t="s">
        <v>2</v>
      </c>
      <c r="N49" s="11">
        <f t="shared" si="2"/>
        <v>-827.88300974724996</v>
      </c>
      <c r="O49" s="11">
        <f t="shared" si="2"/>
        <v>-482.71224763355019</v>
      </c>
      <c r="P49" s="11">
        <f t="shared" si="2"/>
        <v>-827.88300974724996</v>
      </c>
      <c r="Q49" s="13">
        <f t="shared" si="2"/>
        <v>-482.71224763355019</v>
      </c>
    </row>
    <row r="50" spans="1:17">
      <c r="A50" s="5" t="s">
        <v>3</v>
      </c>
      <c r="B50" s="11">
        <f t="shared" si="0"/>
        <v>-4.384283374599975</v>
      </c>
      <c r="C50" s="11">
        <f t="shared" si="0"/>
        <v>3.5614929182000017</v>
      </c>
      <c r="D50" s="11">
        <f t="shared" si="0"/>
        <v>5.7173018054500941</v>
      </c>
      <c r="E50" s="11">
        <f t="shared" si="0"/>
        <v>6.5757348014496984</v>
      </c>
      <c r="F50">
        <v>3</v>
      </c>
      <c r="G50" t="s">
        <v>3</v>
      </c>
      <c r="H50" s="11">
        <f t="shared" si="1"/>
        <v>3.6624591967500137</v>
      </c>
      <c r="I50" s="11">
        <f t="shared" si="1"/>
        <v>9.7854458939496869</v>
      </c>
      <c r="J50" s="11">
        <f t="shared" si="1"/>
        <v>12.631013223599549</v>
      </c>
      <c r="K50" s="11">
        <f t="shared" si="1"/>
        <v>12.868964825999702</v>
      </c>
      <c r="M50" t="s">
        <v>3</v>
      </c>
      <c r="N50" s="11">
        <f t="shared" si="2"/>
        <v>2.1937732120001039</v>
      </c>
      <c r="O50" s="11">
        <f t="shared" si="2"/>
        <v>8.8109236404500173</v>
      </c>
      <c r="P50" s="11">
        <f t="shared" si="2"/>
        <v>11.446840046149948</v>
      </c>
      <c r="Q50" s="13">
        <f t="shared" si="2"/>
        <v>8.7662449640501272</v>
      </c>
    </row>
    <row r="51" spans="1:17">
      <c r="A51" s="5" t="s">
        <v>4</v>
      </c>
      <c r="B51" s="11">
        <f t="shared" si="0"/>
        <v>-62.075938030850118</v>
      </c>
      <c r="C51" s="11">
        <f t="shared" si="0"/>
        <v>-25.7296465266007</v>
      </c>
      <c r="D51" s="11">
        <f t="shared" si="0"/>
        <v>-15.2526224127006</v>
      </c>
      <c r="E51" s="11">
        <f t="shared" si="0"/>
        <v>-14.235366762249807</v>
      </c>
      <c r="F51">
        <v>4</v>
      </c>
      <c r="G51" t="s">
        <v>4</v>
      </c>
      <c r="H51" s="11">
        <f t="shared" si="1"/>
        <v>-34.302744066549245</v>
      </c>
      <c r="I51" s="11">
        <f t="shared" si="1"/>
        <v>-16.970617921799633</v>
      </c>
      <c r="J51" s="11">
        <f t="shared" si="1"/>
        <v>-5.3498322422506739</v>
      </c>
      <c r="K51" s="11">
        <f t="shared" si="1"/>
        <v>-5.8448117358498592</v>
      </c>
      <c r="M51" t="s">
        <v>4</v>
      </c>
      <c r="N51" s="11">
        <f t="shared" si="2"/>
        <v>-40.550793407100734</v>
      </c>
      <c r="O51" s="11">
        <f t="shared" si="2"/>
        <v>-23.002992247199902</v>
      </c>
      <c r="P51" s="11">
        <f t="shared" si="2"/>
        <v>-10.633336730349823</v>
      </c>
      <c r="Q51" s="13">
        <f t="shared" si="2"/>
        <v>-23.091973094299746</v>
      </c>
    </row>
    <row r="52" spans="1:17">
      <c r="A52" s="5" t="s">
        <v>5</v>
      </c>
      <c r="B52" s="11">
        <f t="shared" si="0"/>
        <v>-33.237483939349268</v>
      </c>
      <c r="C52" s="11">
        <f t="shared" si="0"/>
        <v>-13.292533738500389</v>
      </c>
      <c r="D52" s="11">
        <f t="shared" si="0"/>
        <v>-1.2282243443482901</v>
      </c>
      <c r="E52" s="11">
        <f t="shared" si="0"/>
        <v>0.37493692624862457</v>
      </c>
      <c r="F52">
        <v>5</v>
      </c>
      <c r="G52" t="s">
        <v>5</v>
      </c>
      <c r="H52" s="11">
        <f t="shared" si="1"/>
        <v>-24.962265159051729</v>
      </c>
      <c r="I52" s="11">
        <f t="shared" si="1"/>
        <v>-6.4103232972506543</v>
      </c>
      <c r="J52" s="11">
        <f t="shared" si="1"/>
        <v>9.5690178673996975</v>
      </c>
      <c r="K52" s="11">
        <f t="shared" si="1"/>
        <v>9.3397258960998624</v>
      </c>
      <c r="M52" t="s">
        <v>5</v>
      </c>
      <c r="N52" s="11">
        <f t="shared" si="2"/>
        <v>-28.772502843049271</v>
      </c>
      <c r="O52" s="11">
        <f t="shared" si="2"/>
        <v>-9.1881823518490222</v>
      </c>
      <c r="P52" s="11">
        <f t="shared" si="2"/>
        <v>4.1748207035000124</v>
      </c>
      <c r="Q52" s="13">
        <f t="shared" si="2"/>
        <v>-9.5571579378493219</v>
      </c>
    </row>
    <row r="53" spans="1:17">
      <c r="A53" s="5" t="s">
        <v>6</v>
      </c>
      <c r="B53" s="11">
        <f t="shared" si="0"/>
        <v>-5.3991544889496534</v>
      </c>
      <c r="C53" s="11">
        <f t="shared" si="0"/>
        <v>8.5596060857013949</v>
      </c>
      <c r="D53" s="11">
        <f t="shared" si="0"/>
        <v>22.714024122447132</v>
      </c>
      <c r="E53" s="11">
        <f t="shared" si="0"/>
        <v>24.286437427548108</v>
      </c>
      <c r="F53">
        <v>6</v>
      </c>
      <c r="G53" t="s">
        <v>6</v>
      </c>
      <c r="H53" s="11">
        <f t="shared" si="1"/>
        <v>-1.2601645778992434</v>
      </c>
      <c r="I53" s="11">
        <f t="shared" si="1"/>
        <v>12.689999116599433</v>
      </c>
      <c r="J53" s="11">
        <f t="shared" si="1"/>
        <v>31.416074864650046</v>
      </c>
      <c r="K53" s="11">
        <f t="shared" si="1"/>
        <v>31.394488537847476</v>
      </c>
      <c r="M53" t="s">
        <v>6</v>
      </c>
      <c r="N53" s="11">
        <f t="shared" si="2"/>
        <v>-0.99962263349983282</v>
      </c>
      <c r="O53" s="11">
        <f t="shared" si="2"/>
        <v>13.470432681751568</v>
      </c>
      <c r="P53" s="11">
        <f t="shared" si="2"/>
        <v>27.462702263701839</v>
      </c>
      <c r="Q53" s="13">
        <f t="shared" si="2"/>
        <v>12.8591129268505</v>
      </c>
    </row>
    <row r="54" spans="1:17">
      <c r="A54" s="5" t="s">
        <v>7</v>
      </c>
      <c r="B54" s="11">
        <f t="shared" si="0"/>
        <v>-54.183500045551469</v>
      </c>
      <c r="C54" s="11">
        <f t="shared" si="0"/>
        <v>-48.705530363403724</v>
      </c>
      <c r="D54" s="11">
        <f t="shared" si="0"/>
        <v>-20.105529881898306</v>
      </c>
      <c r="E54" s="11">
        <f t="shared" si="0"/>
        <v>-20.507637969497885</v>
      </c>
      <c r="F54">
        <v>7</v>
      </c>
      <c r="G54" t="s">
        <v>7</v>
      </c>
      <c r="H54" s="11">
        <f t="shared" si="1"/>
        <v>-35.044774050302919</v>
      </c>
      <c r="I54" s="11">
        <f t="shared" si="1"/>
        <v>-27.455925161098438</v>
      </c>
      <c r="J54" s="11">
        <f t="shared" si="1"/>
        <v>3.1759510814000622</v>
      </c>
      <c r="K54" s="11">
        <f t="shared" si="1"/>
        <v>3.06638792269935</v>
      </c>
      <c r="M54" t="s">
        <v>7</v>
      </c>
      <c r="N54" s="11">
        <f t="shared" si="2"/>
        <v>-39.935959599000959</v>
      </c>
      <c r="O54" s="11">
        <f t="shared" si="2"/>
        <v>-32.779778510050946</v>
      </c>
      <c r="P54" s="11">
        <f t="shared" si="2"/>
        <v>-5.8175150726018954</v>
      </c>
      <c r="Q54" s="13">
        <f t="shared" si="2"/>
        <v>-33.703284241203008</v>
      </c>
    </row>
    <row r="55" spans="1:17">
      <c r="A55" s="5" t="s">
        <v>8</v>
      </c>
      <c r="B55" s="11">
        <f t="shared" si="0"/>
        <v>-13.982292180904059</v>
      </c>
      <c r="C55" s="11">
        <f t="shared" si="0"/>
        <v>-9.7257697405034396</v>
      </c>
      <c r="D55" s="11">
        <f t="shared" si="0"/>
        <v>25.072769582002294</v>
      </c>
      <c r="E55" s="11">
        <f t="shared" si="0"/>
        <v>23.085195991696345</v>
      </c>
      <c r="F55">
        <v>8</v>
      </c>
      <c r="G55" t="s">
        <v>8</v>
      </c>
      <c r="H55" s="11">
        <f t="shared" si="1"/>
        <v>-4.9525559778018247</v>
      </c>
      <c r="I55" s="11">
        <f t="shared" si="1"/>
        <v>3.5847735206523086</v>
      </c>
      <c r="J55" s="11">
        <f t="shared" si="1"/>
        <v>37.407347317803769</v>
      </c>
      <c r="K55" s="11">
        <f t="shared" si="1"/>
        <v>37.106017255904788</v>
      </c>
      <c r="M55" t="s">
        <v>8</v>
      </c>
      <c r="N55" s="11">
        <f t="shared" si="2"/>
        <v>-5.2689462676984524</v>
      </c>
      <c r="O55" s="11">
        <f t="shared" si="2"/>
        <v>2.5180701215988397</v>
      </c>
      <c r="P55" s="11">
        <f t="shared" si="2"/>
        <v>30.117318452500147</v>
      </c>
      <c r="Q55" s="13">
        <f t="shared" si="2"/>
        <v>0.41152073010256779</v>
      </c>
    </row>
    <row r="56" spans="1:17">
      <c r="A56" s="5" t="s">
        <v>9</v>
      </c>
      <c r="B56" s="11">
        <f t="shared" si="0"/>
        <v>24.683399937245522</v>
      </c>
      <c r="C56" s="11">
        <f t="shared" si="0"/>
        <v>37.079661856899989</v>
      </c>
      <c r="D56" s="11">
        <f t="shared" si="0"/>
        <v>78.455316501752606</v>
      </c>
      <c r="E56" s="11">
        <f t="shared" si="0"/>
        <v>74.735440185754314</v>
      </c>
      <c r="F56">
        <v>9</v>
      </c>
      <c r="G56" t="s">
        <v>9</v>
      </c>
      <c r="H56" s="11">
        <f t="shared" si="1"/>
        <v>24.192311002549442</v>
      </c>
      <c r="I56" s="11">
        <f t="shared" si="1"/>
        <v>42.373708504606405</v>
      </c>
      <c r="J56" s="11">
        <f t="shared" si="1"/>
        <v>81.013170725652657</v>
      </c>
      <c r="K56" s="11">
        <f t="shared" si="1"/>
        <v>80.392124573499387</v>
      </c>
      <c r="M56" t="s">
        <v>9</v>
      </c>
      <c r="N56" s="11">
        <f t="shared" si="2"/>
        <v>25.662001002494925</v>
      </c>
      <c r="O56" s="11">
        <f t="shared" si="2"/>
        <v>42.493939324802483</v>
      </c>
      <c r="P56" s="11">
        <f t="shared" si="2"/>
        <v>73.452057756346818</v>
      </c>
      <c r="Q56" s="13">
        <f t="shared" si="2"/>
        <v>39.458424869502764</v>
      </c>
    </row>
    <row r="57" spans="1:17">
      <c r="A57" s="5" t="s">
        <v>10</v>
      </c>
      <c r="B57" s="11">
        <f t="shared" si="0"/>
        <v>-1067.8728257542043</v>
      </c>
      <c r="C57" s="11">
        <f t="shared" si="0"/>
        <v>-865.93970389564561</v>
      </c>
      <c r="D57" s="11">
        <f t="shared" si="0"/>
        <v>-171.98385045015152</v>
      </c>
      <c r="E57" s="11">
        <f t="shared" si="0"/>
        <v>-168.83657655291108</v>
      </c>
      <c r="F57">
        <v>10</v>
      </c>
      <c r="G57" t="s">
        <v>10</v>
      </c>
      <c r="H57" s="11">
        <f t="shared" si="1"/>
        <v>-1009.1105771399997</v>
      </c>
      <c r="I57" s="11">
        <f t="shared" si="1"/>
        <v>-813.31543945571059</v>
      </c>
      <c r="J57" s="11">
        <f t="shared" si="1"/>
        <v>-157.58250742514608</v>
      </c>
      <c r="K57" s="11">
        <f t="shared" si="1"/>
        <v>-151.82322523415141</v>
      </c>
      <c r="M57" t="s">
        <v>10</v>
      </c>
      <c r="N57" s="11">
        <f t="shared" si="2"/>
        <v>-1011.0856005403017</v>
      </c>
      <c r="O57" s="11">
        <f t="shared" si="2"/>
        <v>-818.87078105919397</v>
      </c>
      <c r="P57" s="11">
        <f t="shared" si="2"/>
        <v>-162.85308521755468</v>
      </c>
      <c r="Q57" s="13">
        <f t="shared" si="2"/>
        <v>-823.09517501319363</v>
      </c>
    </row>
    <row r="58" spans="1:17">
      <c r="A58" s="5" t="s">
        <v>11</v>
      </c>
      <c r="B58" s="11">
        <f t="shared" si="0"/>
        <v>1.3949536184915545</v>
      </c>
      <c r="C58" s="11">
        <f t="shared" si="0"/>
        <v>2.7274700417480688</v>
      </c>
      <c r="D58" s="11">
        <f t="shared" si="0"/>
        <v>5.863825273712493</v>
      </c>
      <c r="E58" s="11">
        <f t="shared" si="0"/>
        <v>6.1012748684872742</v>
      </c>
      <c r="F58">
        <v>11</v>
      </c>
      <c r="G58" t="s">
        <v>11</v>
      </c>
      <c r="H58" s="11">
        <f t="shared" si="1"/>
        <v>10.252375712904369</v>
      </c>
      <c r="I58" s="11">
        <f t="shared" si="1"/>
        <v>10.288583011044995</v>
      </c>
      <c r="J58" s="11">
        <f t="shared" si="1"/>
        <v>13.741265781941939</v>
      </c>
      <c r="K58" s="11">
        <f t="shared" si="1"/>
        <v>13.485179155000006</v>
      </c>
      <c r="M58" t="s">
        <v>11</v>
      </c>
      <c r="N58" s="11">
        <f t="shared" si="2"/>
        <v>9.3148765198992862</v>
      </c>
      <c r="O58" s="11">
        <f t="shared" si="2"/>
        <v>9.8525266594866014</v>
      </c>
      <c r="P58" s="11">
        <f t="shared" si="2"/>
        <v>13.017433573700281</v>
      </c>
      <c r="Q58" s="13">
        <f t="shared" si="2"/>
        <v>9.7281542765867179</v>
      </c>
    </row>
    <row r="59" spans="1:17">
      <c r="A59" s="5" t="s">
        <v>12</v>
      </c>
      <c r="B59" s="11">
        <f t="shared" si="0"/>
        <v>-23.051498731549383</v>
      </c>
      <c r="C59" s="11">
        <f t="shared" si="0"/>
        <v>-19.215972414691674</v>
      </c>
      <c r="D59" s="11">
        <f t="shared" si="0"/>
        <v>-11.200668069310739</v>
      </c>
      <c r="E59" s="11">
        <f t="shared" si="0"/>
        <v>-10.923371621243883</v>
      </c>
      <c r="F59">
        <v>12</v>
      </c>
      <c r="G59" t="s">
        <v>12</v>
      </c>
      <c r="H59" s="11">
        <f t="shared" si="1"/>
        <v>-17.357477528550479</v>
      </c>
      <c r="I59" s="11">
        <f t="shared" si="1"/>
        <v>-13.801004686344493</v>
      </c>
      <c r="J59" s="11">
        <f t="shared" si="1"/>
        <v>-5.42400386514577</v>
      </c>
      <c r="K59" s="11">
        <f t="shared" si="1"/>
        <v>-5.1672269777413122</v>
      </c>
      <c r="M59" t="s">
        <v>12</v>
      </c>
      <c r="N59" s="11">
        <f t="shared" si="2"/>
        <v>-22.802314709107858</v>
      </c>
      <c r="O59" s="11">
        <f t="shared" si="2"/>
        <v>-18.541901709806361</v>
      </c>
      <c r="P59" s="11">
        <f t="shared" si="2"/>
        <v>-9.6459505320980785</v>
      </c>
      <c r="Q59" s="13">
        <f t="shared" si="2"/>
        <v>-18.638663674704613</v>
      </c>
    </row>
    <row r="60" spans="1:17">
      <c r="A60" s="5" t="s">
        <v>13</v>
      </c>
      <c r="B60" s="11">
        <f t="shared" si="0"/>
        <v>-5.0100985989599236</v>
      </c>
      <c r="C60" s="11">
        <f t="shared" si="0"/>
        <v>-1.0799438495021425</v>
      </c>
      <c r="D60" s="11">
        <f t="shared" si="0"/>
        <v>1.4575790666010884</v>
      </c>
      <c r="E60" s="11">
        <f t="shared" si="0"/>
        <v>2.1629624955500888</v>
      </c>
      <c r="F60">
        <v>13</v>
      </c>
      <c r="G60" t="s">
        <v>13</v>
      </c>
      <c r="H60" s="11">
        <f t="shared" si="1"/>
        <v>0.78156308225641602</v>
      </c>
      <c r="I60" s="11">
        <f t="shared" si="1"/>
        <v>5.34995774415437</v>
      </c>
      <c r="J60" s="11">
        <f t="shared" si="1"/>
        <v>8.2338031533106975</v>
      </c>
      <c r="K60" s="11">
        <f t="shared" si="1"/>
        <v>8.8906800979001872</v>
      </c>
      <c r="M60" t="s">
        <v>13</v>
      </c>
      <c r="N60" s="11">
        <f t="shared" si="2"/>
        <v>-2.0203295861963704</v>
      </c>
      <c r="O60" s="11">
        <f t="shared" si="2"/>
        <v>2.8618198256941643</v>
      </c>
      <c r="P60" s="11">
        <f t="shared" si="2"/>
        <v>5.6234263842487877</v>
      </c>
      <c r="Q60" s="13">
        <f t="shared" si="2"/>
        <v>2.6687979035035223</v>
      </c>
    </row>
    <row r="61" spans="1:17">
      <c r="A61" s="5" t="s">
        <v>14</v>
      </c>
      <c r="B61" s="11">
        <f t="shared" si="0"/>
        <v>-23.790453918752796</v>
      </c>
      <c r="C61" s="11">
        <f t="shared" si="0"/>
        <v>-18.284183558136444</v>
      </c>
      <c r="D61" s="11">
        <f t="shared" si="0"/>
        <v>-9.9354834153840415</v>
      </c>
      <c r="E61" s="11">
        <f t="shared" si="0"/>
        <v>-9.765365589956911</v>
      </c>
      <c r="F61">
        <v>14</v>
      </c>
      <c r="G61" t="s">
        <v>14</v>
      </c>
      <c r="H61" s="11">
        <f t="shared" si="1"/>
        <v>-6.8950116350343569</v>
      </c>
      <c r="I61" s="11">
        <f t="shared" si="1"/>
        <v>-0.12029357116018204</v>
      </c>
      <c r="J61" s="11">
        <f t="shared" si="1"/>
        <v>7.3033320667164059</v>
      </c>
      <c r="K61" s="11">
        <f t="shared" si="1"/>
        <v>3.6596354039987831</v>
      </c>
      <c r="M61" t="s">
        <v>14</v>
      </c>
      <c r="N61" s="11">
        <f t="shared" si="2"/>
        <v>-7.1507845072449161</v>
      </c>
      <c r="O61" s="11">
        <f t="shared" si="2"/>
        <v>-1.0257270286927807</v>
      </c>
      <c r="P61" s="11">
        <f t="shared" si="2"/>
        <v>5.5939961887160203</v>
      </c>
      <c r="Q61" s="13">
        <f t="shared" si="2"/>
        <v>-1.211093334974215</v>
      </c>
    </row>
    <row r="62" spans="1:17">
      <c r="A62" s="5" t="s">
        <v>15</v>
      </c>
      <c r="B62" s="11">
        <f t="shared" si="0"/>
        <v>-14.522013101861114</v>
      </c>
      <c r="C62" s="11">
        <f t="shared" si="0"/>
        <v>-1.9125862050223372</v>
      </c>
      <c r="D62" s="11">
        <f t="shared" si="0"/>
        <v>-0.94421354464883167</v>
      </c>
      <c r="E62" s="11">
        <f t="shared" si="0"/>
        <v>-0.77120917547905243</v>
      </c>
      <c r="F62">
        <v>15</v>
      </c>
      <c r="G62" t="s">
        <v>15</v>
      </c>
      <c r="H62" s="11">
        <f t="shared" si="1"/>
        <v>6.5885987462017752</v>
      </c>
      <c r="I62" s="11">
        <f t="shared" si="1"/>
        <v>19.999041519730021</v>
      </c>
      <c r="J62" s="11">
        <f t="shared" si="1"/>
        <v>20.882010137176533</v>
      </c>
      <c r="K62" s="11">
        <f t="shared" si="1"/>
        <v>21.001299693160654</v>
      </c>
      <c r="M62" t="s">
        <v>15</v>
      </c>
      <c r="N62" s="11">
        <f t="shared" si="2"/>
        <v>5.5579143924501091</v>
      </c>
      <c r="O62" s="11">
        <f t="shared" si="2"/>
        <v>18.095554202434712</v>
      </c>
      <c r="P62" s="11">
        <f t="shared" si="2"/>
        <v>18.307024903935844</v>
      </c>
      <c r="Q62" s="13">
        <f t="shared" si="2"/>
        <v>17.137347195928406</v>
      </c>
    </row>
    <row r="63" spans="1:17">
      <c r="A63" s="5" t="s">
        <v>16</v>
      </c>
      <c r="B63" s="11">
        <f t="shared" si="0"/>
        <v>22.112807270493743</v>
      </c>
      <c r="C63" s="11">
        <f t="shared" si="0"/>
        <v>32.95786570614986</v>
      </c>
      <c r="D63" s="11">
        <f t="shared" si="0"/>
        <v>33.333555643771618</v>
      </c>
      <c r="E63" s="11">
        <f t="shared" si="0"/>
        <v>33.264717851659874</v>
      </c>
      <c r="F63">
        <v>16</v>
      </c>
      <c r="G63" t="s">
        <v>16</v>
      </c>
      <c r="H63" s="11">
        <f t="shared" si="1"/>
        <v>38.084179064476764</v>
      </c>
      <c r="I63" s="11">
        <f t="shared" si="1"/>
        <v>50.171204302564696</v>
      </c>
      <c r="J63" s="11">
        <f t="shared" si="1"/>
        <v>50.627905716624532</v>
      </c>
      <c r="K63" s="11">
        <f t="shared" si="1"/>
        <v>50.533277284042292</v>
      </c>
      <c r="M63" t="s">
        <v>16</v>
      </c>
      <c r="N63" s="11">
        <f t="shared" si="2"/>
        <v>38.056443144618257</v>
      </c>
      <c r="O63" s="11">
        <f t="shared" si="2"/>
        <v>48.679614221049604</v>
      </c>
      <c r="P63" s="11">
        <f t="shared" si="2"/>
        <v>48.591888392949933</v>
      </c>
      <c r="Q63" s="13">
        <f t="shared" si="2"/>
        <v>47.907275528466265</v>
      </c>
    </row>
    <row r="64" spans="1:17">
      <c r="A64" s="5" t="s">
        <v>17</v>
      </c>
      <c r="B64" s="11">
        <f t="shared" si="0"/>
        <v>62.544562125428897</v>
      </c>
      <c r="C64" s="11">
        <f t="shared" si="0"/>
        <v>72.2429097008052</v>
      </c>
      <c r="D64" s="11">
        <f t="shared" si="0"/>
        <v>73.452936269639238</v>
      </c>
      <c r="E64" s="11">
        <f t="shared" si="0"/>
        <v>73.675388387398328</v>
      </c>
      <c r="F64">
        <v>17</v>
      </c>
      <c r="G64" t="s">
        <v>17</v>
      </c>
      <c r="H64" s="11">
        <f t="shared" si="1"/>
        <v>72.785517165469244</v>
      </c>
      <c r="I64" s="11">
        <f t="shared" si="1"/>
        <v>84.431277723101289</v>
      </c>
      <c r="J64" s="11">
        <f t="shared" si="1"/>
        <v>85.609113054588136</v>
      </c>
      <c r="K64" s="11">
        <f t="shared" si="1"/>
        <v>85.871725780352818</v>
      </c>
      <c r="M64" t="s">
        <v>17</v>
      </c>
      <c r="N64" s="11">
        <f t="shared" si="2"/>
        <v>74.112009497473181</v>
      </c>
      <c r="O64" s="11">
        <f t="shared" si="2"/>
        <v>84.365953984123593</v>
      </c>
      <c r="P64" s="11">
        <f t="shared" si="2"/>
        <v>84.586209818638224</v>
      </c>
      <c r="Q64" s="13">
        <f t="shared" si="2"/>
        <v>83.725204033671929</v>
      </c>
    </row>
    <row r="65" spans="1:28">
      <c r="A65" s="7" t="s">
        <v>18</v>
      </c>
      <c r="B65" s="12">
        <f t="shared" si="0"/>
        <v>-354.69039498344705</v>
      </c>
      <c r="C65" s="12">
        <f t="shared" si="0"/>
        <v>-305.84499275249516</v>
      </c>
      <c r="D65" s="12">
        <f t="shared" si="0"/>
        <v>-70.969253668667733</v>
      </c>
      <c r="E65" s="12">
        <f t="shared" si="0"/>
        <v>-79.302642579601709</v>
      </c>
      <c r="F65" s="1">
        <v>18</v>
      </c>
      <c r="G65" s="1" t="s">
        <v>18</v>
      </c>
      <c r="H65" s="12">
        <f t="shared" si="1"/>
        <v>-331.79539712118066</v>
      </c>
      <c r="I65" s="12">
        <f t="shared" si="1"/>
        <v>-273.97566777605778</v>
      </c>
      <c r="J65" s="12">
        <f t="shared" si="1"/>
        <v>-60.669124482776979</v>
      </c>
      <c r="K65" s="12">
        <f t="shared" si="1"/>
        <v>-68.031191438666369</v>
      </c>
      <c r="L65" s="1"/>
      <c r="M65" s="1" t="s">
        <v>18</v>
      </c>
      <c r="N65" s="12">
        <f t="shared" si="2"/>
        <v>-330.49450717675489</v>
      </c>
      <c r="O65" s="12">
        <f t="shared" si="2"/>
        <v>-271.64679176865928</v>
      </c>
      <c r="P65" s="12">
        <f t="shared" si="2"/>
        <v>-60.950750746422138</v>
      </c>
      <c r="Q65" s="14">
        <f t="shared" si="2"/>
        <v>-271.92879453794643</v>
      </c>
    </row>
    <row r="67" spans="1:28">
      <c r="A67" s="2" t="s">
        <v>1</v>
      </c>
      <c r="B67" s="3"/>
      <c r="C67" s="3" t="s">
        <v>28</v>
      </c>
      <c r="D67" s="3" t="s">
        <v>22</v>
      </c>
      <c r="E67" s="4" t="s">
        <v>27</v>
      </c>
    </row>
    <row r="68" spans="1:28">
      <c r="A68" s="5"/>
      <c r="B68" t="s">
        <v>29</v>
      </c>
      <c r="C68" s="11">
        <f>(T22-T26)*627.5095</f>
        <v>3.0281098431999909</v>
      </c>
      <c r="D68" s="11">
        <f>(U22-U26)*627.5095</f>
        <v>20.489440194000011</v>
      </c>
      <c r="E68" s="13">
        <f>(V22-V26)*627.5095</f>
        <v>13.411760543500019</v>
      </c>
      <c r="AB68" s="10"/>
    </row>
    <row r="69" spans="1:28">
      <c r="A69" s="7"/>
      <c r="B69" s="1" t="s">
        <v>30</v>
      </c>
      <c r="C69" s="12">
        <f>(T23-T27)*627.5095</f>
        <v>3.635539039200006</v>
      </c>
      <c r="D69" s="12">
        <f>(U23-U27)*627.5095</f>
        <v>20.021694612700003</v>
      </c>
      <c r="E69" s="14">
        <f>(V23-V27)*627.5095</f>
        <v>13.326607504349974</v>
      </c>
    </row>
    <row r="71" spans="1:28">
      <c r="A71" s="2" t="s">
        <v>2</v>
      </c>
      <c r="B71" s="3"/>
      <c r="C71" s="3" t="s">
        <v>28</v>
      </c>
      <c r="D71" s="3" t="s">
        <v>22</v>
      </c>
      <c r="E71" s="4" t="s">
        <v>27</v>
      </c>
    </row>
    <row r="72" spans="1:28">
      <c r="A72" s="5"/>
      <c r="B72" t="s">
        <v>29</v>
      </c>
      <c r="C72" s="11">
        <f t="shared" ref="C72:E73" si="3">(Z22-Z26)*627.5095</f>
        <v>-127.94297470594984</v>
      </c>
      <c r="D72" s="11">
        <f t="shared" si="3"/>
        <v>-117.35720319569992</v>
      </c>
      <c r="E72" s="13">
        <f t="shared" si="3"/>
        <v>-114.46538841589995</v>
      </c>
    </row>
    <row r="73" spans="1:28">
      <c r="A73" s="7"/>
      <c r="B73" s="1" t="s">
        <v>30</v>
      </c>
      <c r="C73" s="12">
        <f t="shared" si="3"/>
        <v>-116.56020337975009</v>
      </c>
      <c r="D73" s="12">
        <f t="shared" si="3"/>
        <v>-105.97612614514991</v>
      </c>
      <c r="E73" s="14">
        <f t="shared" si="3"/>
        <v>-104.35796739749995</v>
      </c>
    </row>
    <row r="82" spans="7:40">
      <c r="H82" s="11" t="s">
        <v>28</v>
      </c>
      <c r="I82" s="11" t="s">
        <v>22</v>
      </c>
      <c r="J82" s="11" t="s">
        <v>27</v>
      </c>
      <c r="Q82" t="s">
        <v>28</v>
      </c>
      <c r="R82" t="s">
        <v>22</v>
      </c>
      <c r="S82" t="s">
        <v>27</v>
      </c>
    </row>
    <row r="83" spans="7:40">
      <c r="G83">
        <v>1</v>
      </c>
      <c r="H83" s="11">
        <v>-39.435771776549991</v>
      </c>
      <c r="I83" s="11">
        <v>-24.131568082949961</v>
      </c>
      <c r="J83" s="11">
        <v>-29.838892487349977</v>
      </c>
      <c r="P83">
        <v>1</v>
      </c>
      <c r="Q83" s="11">
        <v>-39.435771776549991</v>
      </c>
      <c r="R83" s="11">
        <v>-24.131568082949961</v>
      </c>
      <c r="S83" s="11">
        <v>-29.838892487349977</v>
      </c>
    </row>
    <row r="84" spans="7:40">
      <c r="G84">
        <v>2</v>
      </c>
      <c r="H84" s="11">
        <v>-860.64615925555006</v>
      </c>
      <c r="I84" s="11">
        <v>-829.87516415690015</v>
      </c>
      <c r="J84" s="11">
        <v>-827.88300974724996</v>
      </c>
      <c r="P84">
        <v>2</v>
      </c>
      <c r="Q84" s="11">
        <v>-860.64615925555006</v>
      </c>
      <c r="R84" s="11">
        <v>-829.87516415690015</v>
      </c>
      <c r="S84" s="11">
        <v>-827.88300974724996</v>
      </c>
      <c r="AA84" t="s">
        <v>28</v>
      </c>
      <c r="AB84" t="s">
        <v>22</v>
      </c>
      <c r="AC84" t="s">
        <v>27</v>
      </c>
      <c r="AL84" t="s">
        <v>28</v>
      </c>
      <c r="AM84" t="s">
        <v>22</v>
      </c>
      <c r="AN84" t="s">
        <v>27</v>
      </c>
    </row>
    <row r="85" spans="7:40">
      <c r="G85">
        <v>3</v>
      </c>
      <c r="H85" s="11">
        <v>-4.384283374599975</v>
      </c>
      <c r="I85" s="11">
        <v>3.6624591967500137</v>
      </c>
      <c r="J85" s="11">
        <v>2.1937732120001039</v>
      </c>
      <c r="P85">
        <v>3</v>
      </c>
      <c r="Q85" s="11">
        <v>5.7173018054500941</v>
      </c>
      <c r="R85" s="11">
        <v>12.631013223599549</v>
      </c>
      <c r="S85" s="11">
        <v>11.446840046149948</v>
      </c>
      <c r="Z85">
        <v>1</v>
      </c>
      <c r="AA85" s="11">
        <v>3.0281098431999909</v>
      </c>
      <c r="AB85" s="11">
        <v>20.489440194000011</v>
      </c>
      <c r="AC85" s="11">
        <v>13.411760543500019</v>
      </c>
      <c r="AK85">
        <v>1</v>
      </c>
      <c r="AL85" s="11">
        <v>3.635539039200006</v>
      </c>
      <c r="AM85" s="11">
        <v>20.021694612700003</v>
      </c>
      <c r="AN85" s="11">
        <v>13.326607504349974</v>
      </c>
    </row>
    <row r="86" spans="7:40">
      <c r="G86">
        <v>4</v>
      </c>
      <c r="H86" s="11">
        <v>-62.075938030850118</v>
      </c>
      <c r="I86" s="11">
        <v>-34.302744066549245</v>
      </c>
      <c r="J86" s="11">
        <v>-40.550793407100734</v>
      </c>
      <c r="K86" s="11"/>
      <c r="L86" s="11"/>
      <c r="M86" s="11"/>
      <c r="O86" s="16"/>
      <c r="P86">
        <v>4</v>
      </c>
      <c r="Q86" s="11">
        <v>-15.2526224127006</v>
      </c>
      <c r="R86" s="11">
        <v>-5.3498322422506739</v>
      </c>
      <c r="S86" s="11">
        <v>-10.633336730349823</v>
      </c>
      <c r="Z86">
        <v>2</v>
      </c>
      <c r="AA86" s="11">
        <v>-127.94297470594984</v>
      </c>
      <c r="AB86" s="11">
        <v>-117.35720319569992</v>
      </c>
      <c r="AC86" s="11">
        <v>-114.46538841589995</v>
      </c>
      <c r="AK86">
        <v>2</v>
      </c>
      <c r="AL86" s="11">
        <v>-116.56020337975009</v>
      </c>
      <c r="AM86" s="11">
        <v>-105.97612614514991</v>
      </c>
      <c r="AN86" s="11">
        <v>-104.35796739749995</v>
      </c>
    </row>
    <row r="87" spans="7:40">
      <c r="G87">
        <v>5</v>
      </c>
      <c r="H87" s="11">
        <v>-33.237483939349268</v>
      </c>
      <c r="I87" s="11">
        <v>-24.962265159051729</v>
      </c>
      <c r="J87" s="11">
        <v>-28.772502843049271</v>
      </c>
      <c r="K87" s="11"/>
      <c r="L87" s="11"/>
      <c r="M87" s="11"/>
      <c r="O87" s="16"/>
      <c r="P87">
        <v>5</v>
      </c>
      <c r="Q87" s="11">
        <v>-1.2282243443482901</v>
      </c>
      <c r="R87" s="11">
        <v>9.5690178673996975</v>
      </c>
      <c r="S87" s="11">
        <v>4.1748207035000124</v>
      </c>
    </row>
    <row r="88" spans="7:40">
      <c r="G88">
        <v>6</v>
      </c>
      <c r="H88" s="11">
        <v>-5.3991544889496534</v>
      </c>
      <c r="I88" s="11">
        <v>-1.2601645778992434</v>
      </c>
      <c r="J88" s="11">
        <v>-0.99962263349983282</v>
      </c>
      <c r="K88" s="11"/>
      <c r="L88" s="11"/>
      <c r="M88" s="11"/>
      <c r="O88" s="16"/>
      <c r="P88">
        <v>6</v>
      </c>
      <c r="Q88" s="11">
        <v>22.714024122447132</v>
      </c>
      <c r="R88" s="11">
        <v>31.416074864650046</v>
      </c>
      <c r="S88" s="11">
        <v>27.462702263701839</v>
      </c>
    </row>
    <row r="89" spans="7:40">
      <c r="G89">
        <v>7</v>
      </c>
      <c r="H89" s="11">
        <v>-54.183500045551469</v>
      </c>
      <c r="I89" s="11">
        <v>-35.044774050302919</v>
      </c>
      <c r="J89" s="11">
        <v>-39.935959599000959</v>
      </c>
      <c r="K89" s="11"/>
      <c r="L89" s="11"/>
      <c r="M89" s="11"/>
      <c r="O89" s="16"/>
      <c r="P89">
        <v>7</v>
      </c>
      <c r="Q89" s="11">
        <v>-20.105529881898306</v>
      </c>
      <c r="R89" s="11">
        <v>3.1759510814000622</v>
      </c>
      <c r="S89" s="11">
        <v>-5.8175150726018954</v>
      </c>
    </row>
    <row r="90" spans="7:40">
      <c r="G90">
        <v>8</v>
      </c>
      <c r="H90" s="11">
        <v>-13.982292180904059</v>
      </c>
      <c r="I90" s="11">
        <v>-4.9525559778018247</v>
      </c>
      <c r="J90" s="11">
        <v>-5.2689462676984524</v>
      </c>
      <c r="K90" s="11"/>
      <c r="L90" s="11"/>
      <c r="M90" s="11"/>
      <c r="O90" s="16"/>
      <c r="P90">
        <v>8</v>
      </c>
      <c r="Q90" s="11">
        <v>25.072769582002294</v>
      </c>
      <c r="R90" s="11">
        <v>37.407347317803769</v>
      </c>
      <c r="S90" s="11">
        <v>30.117318452500147</v>
      </c>
    </row>
    <row r="91" spans="7:40">
      <c r="G91">
        <v>9</v>
      </c>
      <c r="H91" s="11">
        <v>24.683399937245522</v>
      </c>
      <c r="I91" s="11">
        <v>24.192311002549442</v>
      </c>
      <c r="J91" s="11">
        <v>25.662001002494925</v>
      </c>
      <c r="K91" s="11"/>
      <c r="L91" s="11"/>
      <c r="M91" s="11"/>
      <c r="O91" s="16"/>
      <c r="P91">
        <v>9</v>
      </c>
      <c r="Q91" s="11">
        <v>78.455316501752606</v>
      </c>
      <c r="R91" s="11">
        <v>81.013170725652657</v>
      </c>
      <c r="S91" s="11">
        <v>73.452057756346818</v>
      </c>
    </row>
    <row r="92" spans="7:40">
      <c r="G92">
        <v>10</v>
      </c>
      <c r="H92" s="11">
        <v>-1067.8728257542043</v>
      </c>
      <c r="I92" s="11">
        <v>-1009.1105771399997</v>
      </c>
      <c r="J92" s="11">
        <v>-1011.0856005403017</v>
      </c>
      <c r="K92" s="11"/>
      <c r="L92" s="11"/>
      <c r="M92" s="11"/>
      <c r="O92" s="16"/>
      <c r="P92">
        <v>10</v>
      </c>
      <c r="Q92" s="11">
        <v>-171.98385045015152</v>
      </c>
      <c r="R92" s="11">
        <v>-157.58250742514608</v>
      </c>
      <c r="S92" s="11">
        <v>-162.85308521755468</v>
      </c>
      <c r="Z92" t="s">
        <v>40</v>
      </c>
    </row>
    <row r="93" spans="7:40">
      <c r="G93">
        <v>11</v>
      </c>
      <c r="H93" s="11">
        <v>1.3949536184915545</v>
      </c>
      <c r="I93" s="11">
        <v>10.252375712904369</v>
      </c>
      <c r="J93" s="11">
        <v>9.3148765198992862</v>
      </c>
      <c r="K93" s="11"/>
      <c r="L93" s="11"/>
      <c r="M93" s="11"/>
      <c r="O93" s="16"/>
      <c r="P93">
        <v>11</v>
      </c>
      <c r="Q93" s="11">
        <v>5.863825273712493</v>
      </c>
      <c r="R93" s="11">
        <v>13.741265781941939</v>
      </c>
      <c r="S93" s="11">
        <v>13.017433573700281</v>
      </c>
      <c r="Z93" t="s">
        <v>38</v>
      </c>
      <c r="AA93" t="s">
        <v>39</v>
      </c>
    </row>
    <row r="94" spans="7:40">
      <c r="G94">
        <v>12</v>
      </c>
      <c r="H94" s="11">
        <v>-23.051498731549383</v>
      </c>
      <c r="I94" s="11">
        <v>-17.357477528550479</v>
      </c>
      <c r="J94" s="11">
        <v>-22.802314709107858</v>
      </c>
      <c r="K94" s="11"/>
      <c r="L94" s="11"/>
      <c r="M94" s="11"/>
      <c r="O94" s="16"/>
      <c r="P94">
        <v>12</v>
      </c>
      <c r="Q94" s="11">
        <v>-11.200668069310739</v>
      </c>
      <c r="R94" s="11">
        <v>-5.42400386514577</v>
      </c>
      <c r="S94" s="11">
        <v>-9.6459505320980785</v>
      </c>
      <c r="Z94" t="s">
        <v>35</v>
      </c>
    </row>
    <row r="95" spans="7:40">
      <c r="G95">
        <v>13</v>
      </c>
      <c r="H95" s="11">
        <v>-5.0100985989599236</v>
      </c>
      <c r="I95" s="11">
        <v>0.78156308225641602</v>
      </c>
      <c r="J95" s="11">
        <v>-2.0203295861963704</v>
      </c>
      <c r="K95" s="11"/>
      <c r="L95" s="11"/>
      <c r="M95" s="11"/>
      <c r="O95" s="16"/>
      <c r="P95">
        <v>13</v>
      </c>
      <c r="Q95" s="11">
        <v>1.4575790666010884</v>
      </c>
      <c r="R95" s="11">
        <v>8.2338031533106975</v>
      </c>
      <c r="S95" s="11">
        <v>5.6234263842487877</v>
      </c>
      <c r="X95" t="s">
        <v>1</v>
      </c>
      <c r="Y95">
        <v>1</v>
      </c>
      <c r="Z95">
        <v>17.399999999999999</v>
      </c>
      <c r="AA95">
        <v>72.8</v>
      </c>
    </row>
    <row r="96" spans="7:40">
      <c r="G96">
        <v>14</v>
      </c>
      <c r="H96" s="11">
        <v>-23.790453918752796</v>
      </c>
      <c r="I96" s="11">
        <v>-6.8950116350343569</v>
      </c>
      <c r="J96" s="11">
        <v>-7.1507845072449161</v>
      </c>
      <c r="K96" s="11"/>
      <c r="L96" s="11"/>
      <c r="M96" s="11"/>
      <c r="O96" s="16"/>
      <c r="P96">
        <v>14</v>
      </c>
      <c r="Q96" s="11">
        <v>-9.9354834153840415</v>
      </c>
      <c r="R96" s="11">
        <v>7.3033320667164059</v>
      </c>
      <c r="S96" s="11">
        <v>5.5939961887160203</v>
      </c>
      <c r="X96" t="s">
        <v>2</v>
      </c>
      <c r="Y96">
        <v>2</v>
      </c>
      <c r="Z96" s="11">
        <v>-5</v>
      </c>
      <c r="AA96">
        <v>-21</v>
      </c>
    </row>
    <row r="97" spans="7:27">
      <c r="G97">
        <v>15</v>
      </c>
      <c r="H97" s="11">
        <v>-14.522013101861114</v>
      </c>
      <c r="I97" s="11">
        <v>6.5885987462017752</v>
      </c>
      <c r="J97" s="11">
        <v>5.5579143924501091</v>
      </c>
      <c r="K97" s="11"/>
      <c r="L97" s="11"/>
      <c r="M97" s="11"/>
      <c r="O97" s="16"/>
      <c r="P97">
        <v>15</v>
      </c>
      <c r="Q97" s="11">
        <v>-0.94421354464883167</v>
      </c>
      <c r="R97" s="11">
        <v>20.882010137176533</v>
      </c>
      <c r="S97" s="11">
        <v>18.307024903935844</v>
      </c>
      <c r="X97" t="s">
        <v>3</v>
      </c>
      <c r="Y97">
        <v>3</v>
      </c>
      <c r="Z97">
        <v>14.3</v>
      </c>
      <c r="AA97">
        <v>59.8</v>
      </c>
    </row>
    <row r="98" spans="7:27">
      <c r="G98">
        <v>16</v>
      </c>
      <c r="H98" s="11">
        <v>22.112807270493743</v>
      </c>
      <c r="I98" s="11">
        <v>38.084179064476764</v>
      </c>
      <c r="J98" s="11">
        <v>38.056443144618257</v>
      </c>
      <c r="K98" s="11"/>
      <c r="L98" s="11"/>
      <c r="M98" s="11"/>
      <c r="O98" s="16"/>
      <c r="P98">
        <v>16</v>
      </c>
      <c r="Q98" s="11">
        <v>33.333555643771618</v>
      </c>
      <c r="R98" s="11">
        <v>50.627905716624532</v>
      </c>
      <c r="S98" s="11">
        <v>48.591888392949933</v>
      </c>
      <c r="X98" t="s">
        <v>4</v>
      </c>
      <c r="Y98">
        <v>4</v>
      </c>
      <c r="Z98">
        <v>0</v>
      </c>
      <c r="AA98">
        <v>0</v>
      </c>
    </row>
    <row r="99" spans="7:27">
      <c r="G99">
        <v>17</v>
      </c>
      <c r="H99" s="11">
        <v>62.544562125428897</v>
      </c>
      <c r="I99" s="11">
        <v>72.785517165469244</v>
      </c>
      <c r="J99" s="11">
        <v>74.112009497473181</v>
      </c>
      <c r="K99" s="11"/>
      <c r="L99" s="11"/>
      <c r="M99" s="11"/>
      <c r="O99" s="16"/>
      <c r="P99">
        <v>17</v>
      </c>
      <c r="Q99" s="11">
        <v>73.452936269639238</v>
      </c>
      <c r="R99" s="11">
        <v>85.609113054588136</v>
      </c>
      <c r="S99" s="11">
        <v>84.586209818638224</v>
      </c>
      <c r="X99" t="s">
        <v>5</v>
      </c>
      <c r="Y99">
        <v>5</v>
      </c>
      <c r="Z99">
        <v>5.5</v>
      </c>
      <c r="AA99">
        <v>23</v>
      </c>
    </row>
    <row r="100" spans="7:27">
      <c r="G100">
        <v>18</v>
      </c>
      <c r="H100" s="11">
        <v>-354.69039498344705</v>
      </c>
      <c r="I100" s="11">
        <v>-331.79539712118066</v>
      </c>
      <c r="J100" s="11">
        <v>-330.49450717675489</v>
      </c>
      <c r="K100" s="11"/>
      <c r="L100" s="11"/>
      <c r="M100" s="11"/>
      <c r="O100" s="16"/>
      <c r="P100">
        <v>18</v>
      </c>
      <c r="Q100" s="11">
        <v>-70.969253668667733</v>
      </c>
      <c r="R100" s="11">
        <v>-60.669124482776979</v>
      </c>
      <c r="S100" s="11">
        <v>-60.950750746422138</v>
      </c>
      <c r="X100" t="s">
        <v>6</v>
      </c>
      <c r="Y100">
        <v>6</v>
      </c>
      <c r="Z100">
        <v>29.1</v>
      </c>
      <c r="AA100">
        <v>122.5</v>
      </c>
    </row>
    <row r="101" spans="7:27">
      <c r="H101" s="11"/>
      <c r="I101" s="11"/>
      <c r="J101" s="11"/>
      <c r="K101" s="11"/>
      <c r="L101" s="11"/>
      <c r="M101" s="11"/>
      <c r="O101" s="16"/>
      <c r="P101" s="16"/>
      <c r="Q101" s="16"/>
      <c r="X101" t="s">
        <v>7</v>
      </c>
      <c r="Y101">
        <v>7</v>
      </c>
      <c r="Z101">
        <v>-1.7</v>
      </c>
      <c r="AA101">
        <v>-7</v>
      </c>
    </row>
    <row r="102" spans="7:27">
      <c r="K102" s="11"/>
      <c r="L102" s="11"/>
      <c r="M102" s="11"/>
      <c r="O102" s="16"/>
      <c r="P102" s="16"/>
      <c r="Q102" s="16"/>
      <c r="X102" t="s">
        <v>8</v>
      </c>
      <c r="Y102">
        <v>8</v>
      </c>
      <c r="Z102">
        <v>33.700000000000003</v>
      </c>
      <c r="AA102">
        <v>141</v>
      </c>
    </row>
    <row r="103" spans="7:27">
      <c r="J103" s="11"/>
      <c r="K103" s="11"/>
      <c r="L103" s="11"/>
      <c r="M103" s="11"/>
      <c r="O103" s="16"/>
      <c r="P103" s="16"/>
      <c r="Q103" s="16"/>
      <c r="X103" t="s">
        <v>9</v>
      </c>
      <c r="Y103">
        <v>9</v>
      </c>
      <c r="Z103" s="11">
        <v>77</v>
      </c>
      <c r="AA103">
        <v>322</v>
      </c>
    </row>
    <row r="104" spans="7:27">
      <c r="X104" t="s">
        <v>10</v>
      </c>
      <c r="Y104">
        <v>10</v>
      </c>
      <c r="Z104">
        <v>-6.9</v>
      </c>
      <c r="AA104">
        <v>-29</v>
      </c>
    </row>
    <row r="105" spans="7:27">
      <c r="X105" t="s">
        <v>11</v>
      </c>
      <c r="Y105">
        <v>11</v>
      </c>
      <c r="Z105" s="11">
        <v>12.6</v>
      </c>
      <c r="AA105">
        <v>52.9</v>
      </c>
    </row>
    <row r="106" spans="7:27">
      <c r="X106" t="s">
        <v>12</v>
      </c>
      <c r="Y106">
        <v>12</v>
      </c>
      <c r="Z106" s="11">
        <v>0</v>
      </c>
      <c r="AA106">
        <v>0</v>
      </c>
    </row>
    <row r="107" spans="7:27">
      <c r="X107" t="s">
        <v>13</v>
      </c>
      <c r="Y107">
        <v>13</v>
      </c>
      <c r="Z107" s="11">
        <v>10.5</v>
      </c>
      <c r="AA107">
        <v>44</v>
      </c>
    </row>
    <row r="108" spans="7:27">
      <c r="X108" t="s">
        <v>14</v>
      </c>
      <c r="Y108">
        <v>14</v>
      </c>
      <c r="Z108" s="11">
        <v>31.9</v>
      </c>
      <c r="AA108">
        <v>133.6</v>
      </c>
    </row>
    <row r="109" spans="7:27">
      <c r="X109" t="s">
        <v>15</v>
      </c>
      <c r="Y109">
        <v>15</v>
      </c>
      <c r="Z109" s="11">
        <v>17.100000000000001</v>
      </c>
      <c r="AA109">
        <v>71.7</v>
      </c>
    </row>
    <row r="110" spans="7:27">
      <c r="X110" t="s">
        <v>16</v>
      </c>
      <c r="Y110">
        <v>16</v>
      </c>
      <c r="Z110">
        <v>47.9</v>
      </c>
      <c r="AA110">
        <v>200.4</v>
      </c>
    </row>
    <row r="111" spans="7:27">
      <c r="X111" t="s">
        <v>17</v>
      </c>
      <c r="Y111">
        <v>17</v>
      </c>
      <c r="Z111">
        <v>83.3</v>
      </c>
      <c r="AA111">
        <v>348.7</v>
      </c>
    </row>
    <row r="112" spans="7:27">
      <c r="X112" t="s">
        <v>18</v>
      </c>
      <c r="Y112">
        <v>18</v>
      </c>
      <c r="Z112" s="11">
        <v>-8.4</v>
      </c>
      <c r="AA112">
        <v>-35</v>
      </c>
    </row>
    <row r="118" spans="7:19">
      <c r="H118" t="s">
        <v>28</v>
      </c>
      <c r="I118" t="s">
        <v>22</v>
      </c>
      <c r="J118" t="s">
        <v>27</v>
      </c>
      <c r="Q118" t="s">
        <v>28</v>
      </c>
      <c r="R118" t="s">
        <v>22</v>
      </c>
      <c r="S118" t="s">
        <v>27</v>
      </c>
    </row>
    <row r="119" spans="7:19">
      <c r="G119">
        <v>1</v>
      </c>
      <c r="H119" s="11">
        <v>-10.602588764850019</v>
      </c>
      <c r="I119" s="11">
        <v>4.837407984550012</v>
      </c>
      <c r="J119" s="11">
        <v>-0.12995721745000979</v>
      </c>
      <c r="P119">
        <v>1</v>
      </c>
      <c r="Q119" s="11">
        <v>-10.602588764850019</v>
      </c>
      <c r="R119" s="11">
        <v>4.837407984550012</v>
      </c>
      <c r="S119" s="11">
        <v>-0.12995721745000979</v>
      </c>
    </row>
    <row r="120" spans="7:19">
      <c r="G120">
        <v>2</v>
      </c>
      <c r="H120" s="11">
        <v>-514.69314379914988</v>
      </c>
      <c r="I120" s="11">
        <v>-493.1571432610499</v>
      </c>
      <c r="J120" s="11">
        <v>-482.71224763355019</v>
      </c>
      <c r="P120">
        <v>2</v>
      </c>
      <c r="Q120" s="11">
        <v>-514.69314379914988</v>
      </c>
      <c r="R120" s="11">
        <v>-493.1571432610499</v>
      </c>
      <c r="S120" s="11">
        <v>-482.71224763355019</v>
      </c>
    </row>
    <row r="121" spans="7:19">
      <c r="G121">
        <v>3</v>
      </c>
      <c r="H121" s="11">
        <v>3.5614929182000017</v>
      </c>
      <c r="I121" s="11">
        <v>9.7854458939496869</v>
      </c>
      <c r="J121" s="11">
        <v>8.8109236404500173</v>
      </c>
      <c r="P121">
        <v>3</v>
      </c>
      <c r="Q121" s="11">
        <v>6.5757348014496984</v>
      </c>
      <c r="R121" s="11">
        <v>12.868964825999702</v>
      </c>
      <c r="S121" s="11">
        <v>8.7662449640501272</v>
      </c>
    </row>
    <row r="122" spans="7:19">
      <c r="G122">
        <v>4</v>
      </c>
      <c r="H122" s="11">
        <v>-25.7296465266007</v>
      </c>
      <c r="I122" s="11">
        <v>-16.970617921799633</v>
      </c>
      <c r="J122" s="11">
        <v>-23.002992247199902</v>
      </c>
      <c r="P122">
        <v>4</v>
      </c>
      <c r="Q122" s="11">
        <v>-14.235366762249807</v>
      </c>
      <c r="R122" s="11">
        <v>-5.8448117358498592</v>
      </c>
      <c r="S122" s="11">
        <v>-23.091973094299746</v>
      </c>
    </row>
    <row r="123" spans="7:19">
      <c r="G123">
        <v>5</v>
      </c>
      <c r="H123" s="11">
        <v>-13.292533738500389</v>
      </c>
      <c r="I123" s="11">
        <v>-6.4103232972506543</v>
      </c>
      <c r="J123" s="11">
        <v>-9.1881823518490222</v>
      </c>
      <c r="P123">
        <v>5</v>
      </c>
      <c r="Q123" s="11">
        <v>0.37493692624862457</v>
      </c>
      <c r="R123" s="11">
        <v>9.3397258960998624</v>
      </c>
      <c r="S123" s="11">
        <v>-9.5571579378493219</v>
      </c>
    </row>
    <row r="124" spans="7:19">
      <c r="G124">
        <v>6</v>
      </c>
      <c r="H124" s="11">
        <v>8.5596060857013949</v>
      </c>
      <c r="I124" s="11">
        <v>12.689999116599433</v>
      </c>
      <c r="J124" s="11">
        <v>13.470432681751568</v>
      </c>
      <c r="P124">
        <v>6</v>
      </c>
      <c r="Q124" s="11">
        <v>24.286437427548108</v>
      </c>
      <c r="R124" s="11">
        <v>31.394488537847476</v>
      </c>
      <c r="S124" s="11">
        <v>12.8591129268505</v>
      </c>
    </row>
    <row r="125" spans="7:19">
      <c r="G125">
        <v>7</v>
      </c>
      <c r="H125" s="11">
        <v>-48.705530363403724</v>
      </c>
      <c r="I125" s="11">
        <v>-27.455925161098438</v>
      </c>
      <c r="J125" s="11">
        <v>-32.779778510050946</v>
      </c>
      <c r="P125">
        <v>7</v>
      </c>
      <c r="Q125" s="11">
        <v>-20.507637969497885</v>
      </c>
      <c r="R125" s="11">
        <v>3.06638792269935</v>
      </c>
      <c r="S125" s="11">
        <v>-33.703284241203008</v>
      </c>
    </row>
    <row r="126" spans="7:19">
      <c r="G126">
        <v>8</v>
      </c>
      <c r="H126" s="11">
        <v>-9.7257697405034396</v>
      </c>
      <c r="I126" s="11">
        <v>3.5847735206523086</v>
      </c>
      <c r="J126" s="11">
        <v>2.5180701215988397</v>
      </c>
      <c r="P126">
        <v>8</v>
      </c>
      <c r="Q126" s="11">
        <v>23.085195991696345</v>
      </c>
      <c r="R126" s="11">
        <v>37.106017255904788</v>
      </c>
      <c r="S126" s="11">
        <v>0.41152073010256779</v>
      </c>
    </row>
    <row r="127" spans="7:19">
      <c r="G127">
        <v>9</v>
      </c>
      <c r="H127" s="11">
        <v>37.079661856899989</v>
      </c>
      <c r="I127" s="11">
        <v>42.373708504606405</v>
      </c>
      <c r="J127" s="11">
        <v>42.493939324802483</v>
      </c>
      <c r="P127">
        <v>9</v>
      </c>
      <c r="Q127" s="11">
        <v>74.735440185754314</v>
      </c>
      <c r="R127" s="11">
        <v>80.392124573499387</v>
      </c>
      <c r="S127" s="11">
        <v>39.458424869502764</v>
      </c>
    </row>
    <row r="128" spans="7:19">
      <c r="G128">
        <v>10</v>
      </c>
      <c r="H128" s="11">
        <v>-865.93970389564561</v>
      </c>
      <c r="I128" s="11">
        <v>-813.31543945571059</v>
      </c>
      <c r="J128" s="11">
        <v>-818.87078105919397</v>
      </c>
      <c r="P128">
        <v>10</v>
      </c>
      <c r="Q128" s="11">
        <v>-168.83657655291108</v>
      </c>
      <c r="R128" s="11">
        <v>-151.82322523415141</v>
      </c>
      <c r="S128" s="11">
        <v>-823.09517501319363</v>
      </c>
    </row>
    <row r="129" spans="7:19">
      <c r="G129">
        <v>11</v>
      </c>
      <c r="H129" s="11">
        <v>2.7274700417480688</v>
      </c>
      <c r="I129" s="11">
        <v>10.288583011044995</v>
      </c>
      <c r="J129" s="11">
        <v>9.8525266594866014</v>
      </c>
      <c r="P129">
        <v>11</v>
      </c>
      <c r="Q129" s="11">
        <v>6.1012748684872742</v>
      </c>
      <c r="R129" s="11">
        <v>13.485179155000006</v>
      </c>
      <c r="S129" s="11">
        <v>9.7281542765867179</v>
      </c>
    </row>
    <row r="130" spans="7:19">
      <c r="G130">
        <v>12</v>
      </c>
      <c r="H130" s="11">
        <v>-19.215972414691674</v>
      </c>
      <c r="I130" s="11">
        <v>-13.801004686344493</v>
      </c>
      <c r="J130" s="11">
        <v>-18.541901709806361</v>
      </c>
      <c r="P130">
        <v>12</v>
      </c>
      <c r="Q130" s="11">
        <v>-10.923371621243883</v>
      </c>
      <c r="R130" s="11">
        <v>-5.1672269777413122</v>
      </c>
      <c r="S130" s="11">
        <v>-18.638663674704613</v>
      </c>
    </row>
    <row r="131" spans="7:19">
      <c r="G131">
        <v>13</v>
      </c>
      <c r="H131" s="11">
        <v>-1.0799438495021425</v>
      </c>
      <c r="I131" s="11">
        <v>5.34995774415437</v>
      </c>
      <c r="J131" s="11">
        <v>2.8618198256941643</v>
      </c>
      <c r="P131">
        <v>13</v>
      </c>
      <c r="Q131" s="11">
        <v>2.1629624955500888</v>
      </c>
      <c r="R131" s="11">
        <v>8.8906800979001872</v>
      </c>
      <c r="S131" s="11">
        <v>2.6687979035035223</v>
      </c>
    </row>
    <row r="132" spans="7:19">
      <c r="G132">
        <v>14</v>
      </c>
      <c r="H132" s="11">
        <v>-18.284183558136444</v>
      </c>
      <c r="I132" s="11">
        <v>-0.12029357116018204</v>
      </c>
      <c r="J132" s="11">
        <v>-1.0257270286927807</v>
      </c>
      <c r="P132">
        <v>14</v>
      </c>
      <c r="Q132" s="11">
        <v>-9.765365589956911</v>
      </c>
      <c r="R132" s="11">
        <v>3.6596354039987831</v>
      </c>
      <c r="S132" s="11">
        <v>-1.211093334974215</v>
      </c>
    </row>
    <row r="133" spans="7:19">
      <c r="G133">
        <v>15</v>
      </c>
      <c r="H133" s="11">
        <v>-1.9125862050223372</v>
      </c>
      <c r="I133" s="11">
        <v>19.999041519730021</v>
      </c>
      <c r="J133" s="11">
        <v>18.095554202434712</v>
      </c>
      <c r="P133">
        <v>15</v>
      </c>
      <c r="Q133" s="11">
        <v>-0.77120917547905243</v>
      </c>
      <c r="R133" s="11">
        <v>21.001299693160654</v>
      </c>
      <c r="S133" s="11">
        <v>17.137347195928406</v>
      </c>
    </row>
    <row r="134" spans="7:19">
      <c r="G134">
        <v>16</v>
      </c>
      <c r="H134" s="11">
        <v>32.95786570614986</v>
      </c>
      <c r="I134" s="11">
        <v>50.171204302564696</v>
      </c>
      <c r="J134" s="11">
        <v>48.679614221049604</v>
      </c>
      <c r="P134">
        <v>16</v>
      </c>
      <c r="Q134" s="11">
        <v>33.264717851659874</v>
      </c>
      <c r="R134" s="11">
        <v>50.533277284042292</v>
      </c>
      <c r="S134" s="11">
        <v>47.907275528466265</v>
      </c>
    </row>
    <row r="135" spans="7:19">
      <c r="G135">
        <v>17</v>
      </c>
      <c r="H135" s="11">
        <v>72.2429097008052</v>
      </c>
      <c r="I135" s="11">
        <v>84.431277723101289</v>
      </c>
      <c r="J135" s="11">
        <v>84.365953984123593</v>
      </c>
      <c r="P135">
        <v>17</v>
      </c>
      <c r="Q135" s="11">
        <v>73.675388387398328</v>
      </c>
      <c r="R135" s="11">
        <v>85.871725780352818</v>
      </c>
      <c r="S135" s="11">
        <v>83.725204033671929</v>
      </c>
    </row>
    <row r="136" spans="7:19">
      <c r="G136">
        <v>18</v>
      </c>
      <c r="H136" s="11">
        <v>-305.84499275249516</v>
      </c>
      <c r="I136" s="11">
        <v>-273.97566777605778</v>
      </c>
      <c r="J136" s="11">
        <v>-271.64679176865928</v>
      </c>
      <c r="P136">
        <v>18</v>
      </c>
      <c r="Q136" s="11">
        <v>-79.302642579601709</v>
      </c>
      <c r="R136" s="11">
        <v>-68.031191438666369</v>
      </c>
      <c r="S136" s="11">
        <v>-271.92879453794643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5D235-B5EB-47CF-964F-48D781597BA8}">
  <dimension ref="A1:M91"/>
  <sheetViews>
    <sheetView topLeftCell="A16" workbookViewId="0">
      <selection activeCell="A26" sqref="A26"/>
    </sheetView>
  </sheetViews>
  <sheetFormatPr defaultRowHeight="16.2"/>
  <cols>
    <col min="6" max="6" width="21" customWidth="1"/>
    <col min="7" max="8" width="16.33203125" bestFit="1" customWidth="1"/>
    <col min="9" max="9" width="13.44140625" bestFit="1" customWidth="1"/>
    <col min="10" max="10" width="9.109375" bestFit="1" customWidth="1"/>
    <col min="11" max="13" width="10.109375" bestFit="1" customWidth="1"/>
  </cols>
  <sheetData>
    <row r="1" spans="1:12">
      <c r="E1" t="s">
        <v>36</v>
      </c>
      <c r="F1" t="s">
        <v>28</v>
      </c>
      <c r="G1" t="s">
        <v>22</v>
      </c>
      <c r="H1" t="s">
        <v>27</v>
      </c>
    </row>
    <row r="2" spans="1:12">
      <c r="A2">
        <v>17.399999999999999</v>
      </c>
      <c r="B2" s="11">
        <v>-10.602588764850019</v>
      </c>
      <c r="C2" s="11">
        <v>4.837407984550012</v>
      </c>
      <c r="D2" s="11">
        <v>-0.12995721745000979</v>
      </c>
      <c r="E2" s="11"/>
      <c r="F2" s="15">
        <f>A2-B2</f>
        <v>28.002588764850017</v>
      </c>
      <c r="G2" s="15">
        <f>A2-C2</f>
        <v>12.562592015449987</v>
      </c>
      <c r="H2" s="15">
        <f>A2-D2</f>
        <v>17.529957217450008</v>
      </c>
      <c r="J2" s="11"/>
      <c r="K2" s="11"/>
      <c r="L2" s="11"/>
    </row>
    <row r="3" spans="1:12">
      <c r="A3" s="11">
        <v>-5</v>
      </c>
      <c r="B3" s="11">
        <v>-514.69314379914988</v>
      </c>
      <c r="C3" s="11">
        <v>-493.1571432610499</v>
      </c>
      <c r="D3" s="11">
        <v>-482.71224763355019</v>
      </c>
      <c r="E3" s="11"/>
      <c r="F3" s="15">
        <f t="shared" ref="F3:F19" si="0">A3-B3</f>
        <v>509.69314379914988</v>
      </c>
      <c r="G3" s="15">
        <f t="shared" ref="G3:G19" si="1">A3-C3</f>
        <v>488.1571432610499</v>
      </c>
      <c r="H3" s="15">
        <f t="shared" ref="H3:H19" si="2">A3-D3</f>
        <v>477.71224763355019</v>
      </c>
      <c r="J3" s="11"/>
      <c r="K3" s="11"/>
      <c r="L3" s="11"/>
    </row>
    <row r="4" spans="1:12">
      <c r="A4">
        <v>14.3</v>
      </c>
      <c r="B4" s="11">
        <v>3.5614929182000017</v>
      </c>
      <c r="C4" s="11">
        <v>9.7854458939496869</v>
      </c>
      <c r="D4" s="11">
        <v>8.8109236404500173</v>
      </c>
      <c r="E4" s="11"/>
      <c r="F4" s="15">
        <f t="shared" si="0"/>
        <v>10.738507081799998</v>
      </c>
      <c r="G4" s="15">
        <f t="shared" si="1"/>
        <v>4.5145541060503138</v>
      </c>
      <c r="H4" s="15">
        <f t="shared" si="2"/>
        <v>5.4890763595499834</v>
      </c>
      <c r="J4" s="11"/>
      <c r="K4" s="11"/>
      <c r="L4" s="11"/>
    </row>
    <row r="5" spans="1:12">
      <c r="A5">
        <v>0</v>
      </c>
      <c r="B5" s="11">
        <v>-25.7296465266007</v>
      </c>
      <c r="C5" s="11">
        <v>-16.970617921799633</v>
      </c>
      <c r="D5" s="11">
        <v>-23.002992247199902</v>
      </c>
      <c r="E5" s="11"/>
      <c r="F5" s="15">
        <f t="shared" si="0"/>
        <v>25.7296465266007</v>
      </c>
      <c r="G5" s="15">
        <f t="shared" si="1"/>
        <v>16.970617921799633</v>
      </c>
      <c r="H5" s="15">
        <f t="shared" si="2"/>
        <v>23.002992247199902</v>
      </c>
      <c r="J5" s="11"/>
      <c r="K5" s="11"/>
      <c r="L5" s="11"/>
    </row>
    <row r="6" spans="1:12">
      <c r="A6">
        <v>5.5</v>
      </c>
      <c r="B6" s="11">
        <v>-13.292533738500389</v>
      </c>
      <c r="C6" s="11">
        <v>-6.4103232972506543</v>
      </c>
      <c r="D6" s="11">
        <v>-9.1881823518490222</v>
      </c>
      <c r="E6" s="11"/>
      <c r="F6" s="15">
        <f t="shared" si="0"/>
        <v>18.792533738500389</v>
      </c>
      <c r="G6" s="15">
        <f t="shared" si="1"/>
        <v>11.910323297250654</v>
      </c>
      <c r="H6" s="15">
        <f t="shared" si="2"/>
        <v>14.688182351849022</v>
      </c>
      <c r="J6" s="11"/>
      <c r="K6" s="11"/>
      <c r="L6" s="11"/>
    </row>
    <row r="7" spans="1:12">
      <c r="A7">
        <v>29.1</v>
      </c>
      <c r="B7" s="11">
        <v>8.5596060857013949</v>
      </c>
      <c r="C7" s="11">
        <v>12.689999116599433</v>
      </c>
      <c r="D7" s="11">
        <v>13.470432681751568</v>
      </c>
      <c r="E7" s="11"/>
      <c r="F7" s="15">
        <f t="shared" si="0"/>
        <v>20.540393914298605</v>
      </c>
      <c r="G7" s="15">
        <f t="shared" si="1"/>
        <v>16.410000883400571</v>
      </c>
      <c r="H7" s="15">
        <f t="shared" si="2"/>
        <v>15.629567318248434</v>
      </c>
      <c r="J7" s="11"/>
      <c r="K7" s="11"/>
      <c r="L7" s="11"/>
    </row>
    <row r="8" spans="1:12">
      <c r="A8">
        <v>-1.7</v>
      </c>
      <c r="B8" s="11">
        <v>-48.705530363403724</v>
      </c>
      <c r="C8" s="11">
        <v>-27.455925161098438</v>
      </c>
      <c r="D8" s="11">
        <v>-32.779778510050946</v>
      </c>
      <c r="E8" s="11"/>
      <c r="F8" s="15">
        <f t="shared" si="0"/>
        <v>47.005530363403722</v>
      </c>
      <c r="G8" s="15">
        <f t="shared" si="1"/>
        <v>25.755925161098439</v>
      </c>
      <c r="H8" s="15">
        <f t="shared" si="2"/>
        <v>31.079778510050946</v>
      </c>
      <c r="J8" s="11"/>
      <c r="K8" s="11"/>
      <c r="L8" s="11"/>
    </row>
    <row r="9" spans="1:12">
      <c r="A9">
        <v>33.700000000000003</v>
      </c>
      <c r="B9" s="11">
        <v>-9.7257697405034396</v>
      </c>
      <c r="C9" s="11">
        <v>3.5847735206523086</v>
      </c>
      <c r="D9" s="11">
        <v>2.5180701215988397</v>
      </c>
      <c r="E9" s="11"/>
      <c r="F9" s="15">
        <f t="shared" si="0"/>
        <v>43.425769740503441</v>
      </c>
      <c r="G9" s="15">
        <f t="shared" si="1"/>
        <v>30.115226479347694</v>
      </c>
      <c r="H9" s="15">
        <f t="shared" si="2"/>
        <v>31.181929878401164</v>
      </c>
      <c r="J9" s="11"/>
      <c r="K9" s="11"/>
      <c r="L9" s="11"/>
    </row>
    <row r="10" spans="1:12">
      <c r="A10" s="11">
        <v>77</v>
      </c>
      <c r="B10" s="11">
        <v>37.079661856899989</v>
      </c>
      <c r="C10" s="11">
        <v>42.373708504606405</v>
      </c>
      <c r="D10" s="11">
        <v>42.493939324802483</v>
      </c>
      <c r="E10" s="11"/>
      <c r="F10" s="15">
        <f t="shared" si="0"/>
        <v>39.920338143100011</v>
      </c>
      <c r="G10" s="15">
        <f t="shared" si="1"/>
        <v>34.626291495393595</v>
      </c>
      <c r="H10" s="15">
        <f t="shared" si="2"/>
        <v>34.506060675197517</v>
      </c>
      <c r="J10" s="11"/>
      <c r="K10" s="11"/>
      <c r="L10" s="11"/>
    </row>
    <row r="11" spans="1:12">
      <c r="A11">
        <v>-6.9</v>
      </c>
      <c r="B11" s="11">
        <v>-865.93970389564561</v>
      </c>
      <c r="C11" s="11">
        <v>-813.31543945571059</v>
      </c>
      <c r="D11" s="11">
        <v>-818.87078105919397</v>
      </c>
      <c r="E11" s="11"/>
      <c r="F11" s="15">
        <f t="shared" si="0"/>
        <v>859.03970389564563</v>
      </c>
      <c r="G11" s="15">
        <f t="shared" si="1"/>
        <v>806.41543945571061</v>
      </c>
      <c r="H11" s="15">
        <f t="shared" si="2"/>
        <v>811.970781059194</v>
      </c>
      <c r="J11" s="11"/>
      <c r="K11" s="11"/>
      <c r="L11" s="11"/>
    </row>
    <row r="12" spans="1:12">
      <c r="A12" s="11">
        <v>12.6</v>
      </c>
      <c r="B12" s="11">
        <v>2.7274700417480688</v>
      </c>
      <c r="C12" s="11">
        <v>10.288583011044995</v>
      </c>
      <c r="D12" s="11">
        <v>9.8525266594866014</v>
      </c>
      <c r="E12" s="11"/>
      <c r="F12" s="15">
        <f t="shared" si="0"/>
        <v>9.8725299582519312</v>
      </c>
      <c r="G12" s="15">
        <f t="shared" si="1"/>
        <v>2.3114169889550045</v>
      </c>
      <c r="H12" s="15">
        <f t="shared" si="2"/>
        <v>2.7474733405133982</v>
      </c>
      <c r="J12" s="11"/>
      <c r="K12" s="11"/>
      <c r="L12" s="11"/>
    </row>
    <row r="13" spans="1:12">
      <c r="A13" s="11">
        <v>0</v>
      </c>
      <c r="B13" s="11">
        <v>-19.215972414691674</v>
      </c>
      <c r="C13" s="11">
        <v>-13.801004686344493</v>
      </c>
      <c r="D13" s="11">
        <v>-18.541901709806361</v>
      </c>
      <c r="E13" s="11"/>
      <c r="F13" s="15">
        <f t="shared" si="0"/>
        <v>19.215972414691674</v>
      </c>
      <c r="G13" s="15">
        <f t="shared" si="1"/>
        <v>13.801004686344493</v>
      </c>
      <c r="H13" s="15">
        <f t="shared" si="2"/>
        <v>18.541901709806361</v>
      </c>
      <c r="J13" s="11"/>
      <c r="K13" s="11"/>
      <c r="L13" s="11"/>
    </row>
    <row r="14" spans="1:12">
      <c r="A14" s="11">
        <v>10.5</v>
      </c>
      <c r="B14" s="11">
        <v>-1.0799438495021425</v>
      </c>
      <c r="C14" s="11">
        <v>5.34995774415437</v>
      </c>
      <c r="D14" s="11">
        <v>2.8618198256941643</v>
      </c>
      <c r="E14" s="11"/>
      <c r="F14" s="15">
        <f t="shared" si="0"/>
        <v>11.579943849502143</v>
      </c>
      <c r="G14" s="15">
        <f t="shared" si="1"/>
        <v>5.15004225584563</v>
      </c>
      <c r="H14" s="15">
        <f t="shared" si="2"/>
        <v>7.6381801743058357</v>
      </c>
      <c r="J14" s="11"/>
      <c r="K14" s="11"/>
      <c r="L14" s="11"/>
    </row>
    <row r="15" spans="1:12">
      <c r="A15" s="11">
        <v>31.9</v>
      </c>
      <c r="B15" s="11">
        <v>-18.284183558136444</v>
      </c>
      <c r="C15" s="11">
        <v>-0.12029357116018204</v>
      </c>
      <c r="D15" s="11">
        <v>-1.0257270286927807</v>
      </c>
      <c r="E15" s="11"/>
      <c r="F15" s="15">
        <f t="shared" si="0"/>
        <v>50.184183558136439</v>
      </c>
      <c r="G15" s="15">
        <f t="shared" si="1"/>
        <v>32.020293571160181</v>
      </c>
      <c r="H15" s="15">
        <f t="shared" si="2"/>
        <v>32.925727028692776</v>
      </c>
      <c r="J15" s="11"/>
      <c r="K15" s="11"/>
      <c r="L15" s="11"/>
    </row>
    <row r="16" spans="1:12">
      <c r="A16" s="11">
        <v>17.100000000000001</v>
      </c>
      <c r="B16" s="11">
        <v>-1.9125862050223372</v>
      </c>
      <c r="C16" s="11">
        <v>19.999041519730021</v>
      </c>
      <c r="D16" s="11">
        <v>18.095554202434712</v>
      </c>
      <c r="E16" s="11"/>
      <c r="F16" s="15">
        <f t="shared" si="0"/>
        <v>19.012586205022338</v>
      </c>
      <c r="G16" s="15">
        <f t="shared" si="1"/>
        <v>-2.8990415197300194</v>
      </c>
      <c r="H16" s="15">
        <f t="shared" si="2"/>
        <v>-0.99555420243471104</v>
      </c>
      <c r="J16" s="11"/>
      <c r="K16" s="11"/>
      <c r="L16" s="11"/>
    </row>
    <row r="17" spans="1:12">
      <c r="A17">
        <v>47.9</v>
      </c>
      <c r="B17" s="11">
        <v>32.95786570614986</v>
      </c>
      <c r="C17" s="11">
        <v>50.171204302564696</v>
      </c>
      <c r="D17" s="11">
        <v>48.679614221049604</v>
      </c>
      <c r="E17" s="11"/>
      <c r="F17" s="15">
        <f t="shared" si="0"/>
        <v>14.942134293850138</v>
      </c>
      <c r="G17" s="15">
        <f t="shared" si="1"/>
        <v>-2.2712043025646977</v>
      </c>
      <c r="H17" s="15">
        <f t="shared" si="2"/>
        <v>-0.77961422104960576</v>
      </c>
      <c r="J17" s="11"/>
      <c r="K17" s="11"/>
      <c r="L17" s="11"/>
    </row>
    <row r="18" spans="1:12">
      <c r="A18">
        <v>83.3</v>
      </c>
      <c r="B18" s="11">
        <v>72.2429097008052</v>
      </c>
      <c r="C18" s="11">
        <v>84.431277723101289</v>
      </c>
      <c r="D18" s="11">
        <v>84.365953984123593</v>
      </c>
      <c r="E18" s="11"/>
      <c r="F18" s="15">
        <f t="shared" si="0"/>
        <v>11.057090299194797</v>
      </c>
      <c r="G18" s="15">
        <f t="shared" si="1"/>
        <v>-1.1312777231012916</v>
      </c>
      <c r="H18" s="15">
        <f t="shared" si="2"/>
        <v>-1.0659539841235954</v>
      </c>
      <c r="J18" s="11"/>
      <c r="K18" s="11"/>
      <c r="L18" s="11"/>
    </row>
    <row r="19" spans="1:12">
      <c r="A19" s="11">
        <v>-8.4</v>
      </c>
      <c r="B19" s="11">
        <v>-305.84499275249516</v>
      </c>
      <c r="C19" s="11">
        <v>-273.97566777605778</v>
      </c>
      <c r="D19" s="11">
        <v>-271.64679176865928</v>
      </c>
      <c r="E19" s="11"/>
      <c r="F19" s="15">
        <f t="shared" si="0"/>
        <v>297.44499275249518</v>
      </c>
      <c r="G19" s="15">
        <f t="shared" si="1"/>
        <v>265.5756677760578</v>
      </c>
      <c r="H19" s="15">
        <f t="shared" si="2"/>
        <v>263.24679176865931</v>
      </c>
      <c r="J19" s="11"/>
      <c r="K19" s="11"/>
      <c r="L19" s="11"/>
    </row>
    <row r="21" spans="1:12">
      <c r="E21" t="s">
        <v>37</v>
      </c>
      <c r="F21" s="15" cm="1">
        <f t="array" ref="F21">AVERAGE(ABS(F2:F19))</f>
        <v>113.12208829438875</v>
      </c>
      <c r="G21" s="15" cm="1">
        <f t="array" ref="G21">AVERAGE(ABS(G2:G19))</f>
        <v>98.477670161128344</v>
      </c>
      <c r="H21" s="15" cm="1">
        <f t="array" ref="H21">AVERAGE(ABS(H2:H19))</f>
        <v>99.485098315570923</v>
      </c>
    </row>
    <row r="23" spans="1:12">
      <c r="E23" t="s">
        <v>36</v>
      </c>
      <c r="F23" t="s">
        <v>28</v>
      </c>
      <c r="G23" t="s">
        <v>22</v>
      </c>
      <c r="H23" t="s">
        <v>27</v>
      </c>
    </row>
    <row r="24" spans="1:12">
      <c r="A24">
        <v>17.399999999999999</v>
      </c>
      <c r="B24">
        <v>-39.435771776549991</v>
      </c>
      <c r="C24">
        <v>-24.131568082949961</v>
      </c>
      <c r="D24">
        <v>-29.838892487349977</v>
      </c>
      <c r="F24" s="15">
        <f>A24-B24</f>
        <v>56.83577177654999</v>
      </c>
      <c r="G24" s="15">
        <f>A24-C24</f>
        <v>41.53156808294996</v>
      </c>
      <c r="H24" s="15">
        <f>A24-D24</f>
        <v>47.238892487349972</v>
      </c>
      <c r="J24" s="11"/>
      <c r="K24" s="11"/>
      <c r="L24" s="11"/>
    </row>
    <row r="25" spans="1:12">
      <c r="A25" s="11">
        <v>-5</v>
      </c>
      <c r="B25">
        <v>-860.64615925555006</v>
      </c>
      <c r="C25">
        <v>-829.87516415690015</v>
      </c>
      <c r="D25">
        <v>-827.88300974724996</v>
      </c>
      <c r="F25" s="15">
        <f t="shared" ref="F25:F41" si="3">A25-B25</f>
        <v>855.64615925555006</v>
      </c>
      <c r="G25" s="15">
        <f t="shared" ref="G25:G41" si="4">A25-C25</f>
        <v>824.87516415690015</v>
      </c>
      <c r="H25" s="15">
        <f t="shared" ref="H25:H41" si="5">A25-D25</f>
        <v>822.88300974724996</v>
      </c>
      <c r="J25" s="11"/>
      <c r="K25" s="11"/>
      <c r="L25" s="11"/>
    </row>
    <row r="26" spans="1:12">
      <c r="A26">
        <v>14.3</v>
      </c>
      <c r="B26">
        <v>5.7173018054500941</v>
      </c>
      <c r="C26">
        <v>12.631013223599549</v>
      </c>
      <c r="D26">
        <v>11.446840046149948</v>
      </c>
      <c r="F26" s="15">
        <f t="shared" si="3"/>
        <v>8.5826981945499057</v>
      </c>
      <c r="G26" s="15">
        <f t="shared" si="4"/>
        <v>1.6689867764004518</v>
      </c>
      <c r="H26" s="15">
        <f t="shared" si="5"/>
        <v>2.8531599538500529</v>
      </c>
      <c r="J26" s="11"/>
      <c r="K26" s="11"/>
      <c r="L26" s="11"/>
    </row>
    <row r="27" spans="1:12">
      <c r="A27">
        <v>0</v>
      </c>
      <c r="B27">
        <v>-15.2526224127006</v>
      </c>
      <c r="C27">
        <v>-5.3498322422506739</v>
      </c>
      <c r="D27">
        <v>-10.633336730349823</v>
      </c>
      <c r="F27" s="15">
        <f t="shared" si="3"/>
        <v>15.2526224127006</v>
      </c>
      <c r="G27" s="15">
        <f t="shared" si="4"/>
        <v>5.3498322422506739</v>
      </c>
      <c r="H27" s="15">
        <f t="shared" si="5"/>
        <v>10.633336730349823</v>
      </c>
      <c r="J27" s="11"/>
      <c r="K27" s="11"/>
      <c r="L27" s="11"/>
    </row>
    <row r="28" spans="1:12">
      <c r="A28">
        <v>5.5</v>
      </c>
      <c r="B28">
        <v>-1.2282243443482901</v>
      </c>
      <c r="C28">
        <v>9.5690178673996975</v>
      </c>
      <c r="D28">
        <v>4.1748207035000124</v>
      </c>
      <c r="F28" s="15">
        <f t="shared" si="3"/>
        <v>6.7282243443482903</v>
      </c>
      <c r="G28" s="15">
        <f t="shared" si="4"/>
        <v>-4.0690178673996975</v>
      </c>
      <c r="H28" s="15">
        <f t="shared" si="5"/>
        <v>1.3251792964999876</v>
      </c>
      <c r="J28" s="11"/>
      <c r="K28" s="11"/>
      <c r="L28" s="11"/>
    </row>
    <row r="29" spans="1:12">
      <c r="A29">
        <v>29.1</v>
      </c>
      <c r="B29">
        <v>22.714024122447132</v>
      </c>
      <c r="C29">
        <v>31.416074864650046</v>
      </c>
      <c r="D29">
        <v>27.462702263701839</v>
      </c>
      <c r="F29" s="15">
        <f t="shared" si="3"/>
        <v>6.3859758775528697</v>
      </c>
      <c r="G29" s="15">
        <f t="shared" si="4"/>
        <v>-2.3160748646500444</v>
      </c>
      <c r="H29" s="15">
        <f t="shared" si="5"/>
        <v>1.6372977362981622</v>
      </c>
      <c r="J29" s="11"/>
      <c r="K29" s="11"/>
      <c r="L29" s="11"/>
    </row>
    <row r="30" spans="1:12">
      <c r="A30">
        <v>-1.7</v>
      </c>
      <c r="B30">
        <v>-20.105529881898306</v>
      </c>
      <c r="C30">
        <v>3.1759510814000622</v>
      </c>
      <c r="D30">
        <v>-5.8175150726018954</v>
      </c>
      <c r="F30" s="15">
        <f t="shared" si="3"/>
        <v>18.405529881898307</v>
      </c>
      <c r="G30" s="15">
        <f t="shared" si="4"/>
        <v>-4.8759510814000624</v>
      </c>
      <c r="H30" s="15">
        <f t="shared" si="5"/>
        <v>4.1175150726018952</v>
      </c>
      <c r="J30" s="11"/>
      <c r="K30" s="11"/>
      <c r="L30" s="11"/>
    </row>
    <row r="31" spans="1:12">
      <c r="A31">
        <v>33.700000000000003</v>
      </c>
      <c r="B31">
        <v>25.072769582002294</v>
      </c>
      <c r="C31">
        <v>37.407347317803769</v>
      </c>
      <c r="D31">
        <v>30.117318452500147</v>
      </c>
      <c r="F31" s="15">
        <f t="shared" si="3"/>
        <v>8.6272304179977084</v>
      </c>
      <c r="G31" s="15">
        <f t="shared" si="4"/>
        <v>-3.7073473178037659</v>
      </c>
      <c r="H31" s="15">
        <f t="shared" si="5"/>
        <v>3.5826815474998561</v>
      </c>
      <c r="J31" s="11"/>
      <c r="K31" s="11"/>
      <c r="L31" s="11"/>
    </row>
    <row r="32" spans="1:12">
      <c r="A32" s="11">
        <v>77</v>
      </c>
      <c r="B32">
        <v>78.455316501752606</v>
      </c>
      <c r="C32">
        <v>81.013170725652657</v>
      </c>
      <c r="D32">
        <v>73.452057756346818</v>
      </c>
      <c r="F32" s="15">
        <f t="shared" si="3"/>
        <v>-1.4553165017526055</v>
      </c>
      <c r="G32" s="15">
        <f t="shared" si="4"/>
        <v>-4.0131707256526568</v>
      </c>
      <c r="H32" s="15">
        <f t="shared" si="5"/>
        <v>3.547942243653182</v>
      </c>
      <c r="J32" s="11"/>
      <c r="K32" s="11"/>
      <c r="L32" s="11"/>
    </row>
    <row r="33" spans="1:12">
      <c r="A33">
        <v>-6.9</v>
      </c>
      <c r="B33">
        <v>-171.98385045015152</v>
      </c>
      <c r="C33">
        <v>-157.58250742514608</v>
      </c>
      <c r="D33">
        <v>-162.85308521755468</v>
      </c>
      <c r="F33" s="15">
        <f t="shared" si="3"/>
        <v>165.08385045015152</v>
      </c>
      <c r="G33" s="15">
        <f t="shared" si="4"/>
        <v>150.68250742514607</v>
      </c>
      <c r="H33" s="15">
        <f t="shared" si="5"/>
        <v>155.95308521755467</v>
      </c>
      <c r="J33" s="11"/>
      <c r="K33" s="11"/>
      <c r="L33" s="11"/>
    </row>
    <row r="34" spans="1:12">
      <c r="A34" s="11">
        <v>12.6</v>
      </c>
      <c r="B34">
        <v>5.863825273712493</v>
      </c>
      <c r="C34">
        <v>13.741265781941939</v>
      </c>
      <c r="D34">
        <v>13.017433573700281</v>
      </c>
      <c r="F34" s="15">
        <f t="shared" si="3"/>
        <v>6.7361747262875067</v>
      </c>
      <c r="G34" s="15">
        <f t="shared" si="4"/>
        <v>-1.1412657819419394</v>
      </c>
      <c r="H34" s="15">
        <f t="shared" si="5"/>
        <v>-0.417433573700281</v>
      </c>
      <c r="J34" s="11"/>
      <c r="K34" s="11"/>
      <c r="L34" s="11"/>
    </row>
    <row r="35" spans="1:12">
      <c r="A35" s="11">
        <v>0</v>
      </c>
      <c r="B35">
        <v>-11.200668069310739</v>
      </c>
      <c r="C35">
        <v>-5.42400386514577</v>
      </c>
      <c r="D35">
        <v>-9.6459505320980785</v>
      </c>
      <c r="F35" s="15">
        <f t="shared" si="3"/>
        <v>11.200668069310739</v>
      </c>
      <c r="G35" s="15">
        <f t="shared" si="4"/>
        <v>5.42400386514577</v>
      </c>
      <c r="H35" s="15">
        <f t="shared" si="5"/>
        <v>9.6459505320980785</v>
      </c>
      <c r="J35" s="11"/>
      <c r="K35" s="11"/>
      <c r="L35" s="11"/>
    </row>
    <row r="36" spans="1:12">
      <c r="A36" s="11">
        <v>10.5</v>
      </c>
      <c r="B36">
        <v>1.4575790666010884</v>
      </c>
      <c r="C36">
        <v>8.2338031533106975</v>
      </c>
      <c r="D36">
        <v>5.6234263842487877</v>
      </c>
      <c r="F36" s="15">
        <f t="shared" si="3"/>
        <v>9.0424209333989118</v>
      </c>
      <c r="G36" s="15">
        <f t="shared" si="4"/>
        <v>2.2661968466893025</v>
      </c>
      <c r="H36" s="15">
        <f t="shared" si="5"/>
        <v>4.8765736157512123</v>
      </c>
      <c r="J36" s="11"/>
      <c r="K36" s="11"/>
      <c r="L36" s="11"/>
    </row>
    <row r="37" spans="1:12">
      <c r="A37" s="11">
        <v>31.9</v>
      </c>
      <c r="B37">
        <v>-9.9354834153840415</v>
      </c>
      <c r="C37">
        <v>7.3033320667164059</v>
      </c>
      <c r="D37">
        <v>5.5939961887160203</v>
      </c>
      <c r="F37" s="15">
        <f t="shared" si="3"/>
        <v>41.83548341538404</v>
      </c>
      <c r="G37" s="15">
        <f t="shared" si="4"/>
        <v>24.596667933283591</v>
      </c>
      <c r="H37" s="15">
        <f t="shared" si="5"/>
        <v>26.306003811283979</v>
      </c>
      <c r="J37" s="11"/>
      <c r="K37" s="11"/>
      <c r="L37" s="11"/>
    </row>
    <row r="38" spans="1:12">
      <c r="A38" s="11">
        <v>17.100000000000001</v>
      </c>
      <c r="B38">
        <v>-0.94421354464883167</v>
      </c>
      <c r="C38">
        <v>20.882010137176533</v>
      </c>
      <c r="D38">
        <v>18.307024903935844</v>
      </c>
      <c r="F38" s="15">
        <f t="shared" si="3"/>
        <v>18.044213544648834</v>
      </c>
      <c r="G38" s="15">
        <f t="shared" si="4"/>
        <v>-3.7820101371765311</v>
      </c>
      <c r="H38" s="15">
        <f t="shared" si="5"/>
        <v>-1.2070249039358423</v>
      </c>
      <c r="J38" s="11"/>
      <c r="K38" s="11"/>
      <c r="L38" s="11"/>
    </row>
    <row r="39" spans="1:12">
      <c r="A39">
        <v>47.9</v>
      </c>
      <c r="B39">
        <v>33.333555643771618</v>
      </c>
      <c r="C39">
        <v>50.627905716624532</v>
      </c>
      <c r="D39">
        <v>48.591888392949933</v>
      </c>
      <c r="F39" s="15">
        <f t="shared" si="3"/>
        <v>14.566444356228381</v>
      </c>
      <c r="G39" s="15">
        <f t="shared" si="4"/>
        <v>-2.7279057166245337</v>
      </c>
      <c r="H39" s="15">
        <f t="shared" si="5"/>
        <v>-0.69188839294993443</v>
      </c>
      <c r="J39" s="11"/>
      <c r="K39" s="11"/>
      <c r="L39" s="11"/>
    </row>
    <row r="40" spans="1:12">
      <c r="A40">
        <v>83.3</v>
      </c>
      <c r="B40">
        <v>73.452936269639238</v>
      </c>
      <c r="C40">
        <v>85.609113054588136</v>
      </c>
      <c r="D40">
        <v>84.586209818638224</v>
      </c>
      <c r="F40" s="15">
        <f t="shared" si="3"/>
        <v>9.8470637303607589</v>
      </c>
      <c r="G40" s="15">
        <f t="shared" si="4"/>
        <v>-2.3091130545881384</v>
      </c>
      <c r="H40" s="15">
        <f t="shared" si="5"/>
        <v>-1.2862098186382269</v>
      </c>
      <c r="J40" s="11"/>
      <c r="K40" s="11"/>
      <c r="L40" s="11"/>
    </row>
    <row r="41" spans="1:12">
      <c r="A41" s="11">
        <v>-8.4</v>
      </c>
      <c r="B41">
        <v>-70.969253668667733</v>
      </c>
      <c r="C41">
        <v>-60.669124482776979</v>
      </c>
      <c r="D41">
        <v>-60.950750746422138</v>
      </c>
      <c r="F41" s="15">
        <f t="shared" si="3"/>
        <v>62.569253668667734</v>
      </c>
      <c r="G41" s="15">
        <f t="shared" si="4"/>
        <v>52.269124482776981</v>
      </c>
      <c r="H41" s="15">
        <f t="shared" si="5"/>
        <v>52.550750746422139</v>
      </c>
      <c r="J41" s="11"/>
      <c r="K41" s="11"/>
      <c r="L41" s="11"/>
    </row>
    <row r="43" spans="1:12">
      <c r="E43" t="s">
        <v>37</v>
      </c>
      <c r="F43" s="15" cm="1">
        <f t="array" ref="F43">AVERAGE(ABS(F24:F41))</f>
        <v>73.158061197629934</v>
      </c>
      <c r="G43" s="15" cm="1">
        <f t="array" ref="G43">AVERAGE(ABS(G24:G41))</f>
        <v>63.20032824215447</v>
      </c>
      <c r="H43" s="15" cm="1">
        <f t="array" ref="H43">AVERAGE(ABS(H24:H41))</f>
        <v>63.930774190427087</v>
      </c>
    </row>
    <row r="47" spans="1:12">
      <c r="E47" t="s">
        <v>36</v>
      </c>
      <c r="F47" t="s">
        <v>28</v>
      </c>
      <c r="G47" t="s">
        <v>22</v>
      </c>
      <c r="H47" t="s">
        <v>27</v>
      </c>
    </row>
    <row r="48" spans="1:12">
      <c r="A48">
        <v>17.399999999999999</v>
      </c>
      <c r="B48">
        <v>-10.602588764850019</v>
      </c>
      <c r="C48">
        <v>4.837407984550012</v>
      </c>
      <c r="D48">
        <v>-0.12995721745000979</v>
      </c>
      <c r="F48" s="15">
        <f>A48-B48</f>
        <v>28.002588764850017</v>
      </c>
      <c r="G48" s="15">
        <f>A48-C48</f>
        <v>12.562592015449987</v>
      </c>
      <c r="H48" s="15">
        <f>A48-D48</f>
        <v>17.529957217450008</v>
      </c>
      <c r="J48" s="11"/>
      <c r="K48" s="11"/>
      <c r="L48" s="11"/>
    </row>
    <row r="49" spans="1:12">
      <c r="A49" s="11">
        <v>-5</v>
      </c>
      <c r="B49">
        <v>-514.69314379914988</v>
      </c>
      <c r="C49">
        <v>-493.1571432610499</v>
      </c>
      <c r="D49">
        <v>-482.71224763355019</v>
      </c>
      <c r="F49" s="15">
        <f t="shared" ref="F49:F65" si="6">A49-B49</f>
        <v>509.69314379914988</v>
      </c>
      <c r="G49" s="15">
        <f t="shared" ref="G49:G65" si="7">A49-C49</f>
        <v>488.1571432610499</v>
      </c>
      <c r="H49" s="15">
        <f t="shared" ref="H49:H65" si="8">A49-D49</f>
        <v>477.71224763355019</v>
      </c>
      <c r="J49" s="11"/>
      <c r="K49" s="11"/>
      <c r="L49" s="11"/>
    </row>
    <row r="50" spans="1:12">
      <c r="A50">
        <v>14.3</v>
      </c>
      <c r="B50">
        <v>6.5757348014496984</v>
      </c>
      <c r="C50">
        <v>12.868964825999702</v>
      </c>
      <c r="D50">
        <v>8.7662449640501272</v>
      </c>
      <c r="F50" s="15">
        <f t="shared" si="6"/>
        <v>7.7242651985503024</v>
      </c>
      <c r="G50" s="15">
        <f t="shared" si="7"/>
        <v>1.4310351740002982</v>
      </c>
      <c r="H50" s="15">
        <f t="shared" si="8"/>
        <v>5.5337550359498735</v>
      </c>
      <c r="J50" s="11"/>
      <c r="K50" s="11"/>
      <c r="L50" s="11"/>
    </row>
    <row r="51" spans="1:12">
      <c r="A51">
        <v>0</v>
      </c>
      <c r="B51">
        <v>-14.235366762249807</v>
      </c>
      <c r="C51">
        <v>-5.8448117358498592</v>
      </c>
      <c r="D51">
        <v>-23.091973094299746</v>
      </c>
      <c r="F51" s="15">
        <f t="shared" si="6"/>
        <v>14.235366762249807</v>
      </c>
      <c r="G51" s="15">
        <f t="shared" si="7"/>
        <v>5.8448117358498592</v>
      </c>
      <c r="H51" s="15">
        <f t="shared" si="8"/>
        <v>23.091973094299746</v>
      </c>
      <c r="J51" s="11"/>
      <c r="K51" s="11"/>
      <c r="L51" s="11"/>
    </row>
    <row r="52" spans="1:12">
      <c r="A52">
        <v>5.5</v>
      </c>
      <c r="B52">
        <v>0.37493692624862457</v>
      </c>
      <c r="C52">
        <v>9.3397258960998624</v>
      </c>
      <c r="D52">
        <v>-9.5571579378493219</v>
      </c>
      <c r="F52" s="15">
        <f t="shared" si="6"/>
        <v>5.1250630737513756</v>
      </c>
      <c r="G52" s="15">
        <f t="shared" si="7"/>
        <v>-3.8397258960998624</v>
      </c>
      <c r="H52" s="15">
        <f t="shared" si="8"/>
        <v>15.057157937849322</v>
      </c>
      <c r="J52" s="11"/>
      <c r="K52" s="11"/>
      <c r="L52" s="11"/>
    </row>
    <row r="53" spans="1:12">
      <c r="A53">
        <v>29.1</v>
      </c>
      <c r="B53">
        <v>24.286437427548108</v>
      </c>
      <c r="C53">
        <v>31.394488537847476</v>
      </c>
      <c r="D53">
        <v>12.8591129268505</v>
      </c>
      <c r="F53" s="15">
        <f t="shared" si="6"/>
        <v>4.8135625724518931</v>
      </c>
      <c r="G53" s="15">
        <f t="shared" si="7"/>
        <v>-2.2944885378474744</v>
      </c>
      <c r="H53" s="15">
        <f t="shared" si="8"/>
        <v>16.240887073149501</v>
      </c>
      <c r="J53" s="11"/>
      <c r="K53" s="11"/>
      <c r="L53" s="11"/>
    </row>
    <row r="54" spans="1:12">
      <c r="A54">
        <v>-1.7</v>
      </c>
      <c r="B54">
        <v>-20.507637969497885</v>
      </c>
      <c r="C54">
        <v>3.06638792269935</v>
      </c>
      <c r="D54">
        <v>-33.703284241203008</v>
      </c>
      <c r="F54" s="15">
        <f t="shared" si="6"/>
        <v>18.807637969497886</v>
      </c>
      <c r="G54" s="15">
        <f t="shared" si="7"/>
        <v>-4.7663879226993497</v>
      </c>
      <c r="H54" s="15">
        <f t="shared" si="8"/>
        <v>32.003284241203005</v>
      </c>
      <c r="J54" s="11"/>
      <c r="K54" s="11"/>
      <c r="L54" s="11"/>
    </row>
    <row r="55" spans="1:12">
      <c r="A55">
        <v>33.700000000000003</v>
      </c>
      <c r="B55">
        <v>23.085195991696345</v>
      </c>
      <c r="C55">
        <v>37.106017255904788</v>
      </c>
      <c r="D55">
        <v>0.41152073010256779</v>
      </c>
      <c r="F55" s="15">
        <f t="shared" si="6"/>
        <v>10.614804008303658</v>
      </c>
      <c r="G55" s="15">
        <f t="shared" si="7"/>
        <v>-3.4060172559047857</v>
      </c>
      <c r="H55" s="15">
        <f t="shared" si="8"/>
        <v>33.288479269897437</v>
      </c>
      <c r="J55" s="11"/>
      <c r="K55" s="11"/>
      <c r="L55" s="11"/>
    </row>
    <row r="56" spans="1:12">
      <c r="A56" s="11">
        <v>77</v>
      </c>
      <c r="B56">
        <v>74.735440185754314</v>
      </c>
      <c r="C56">
        <v>80.392124573499387</v>
      </c>
      <c r="D56">
        <v>39.458424869502764</v>
      </c>
      <c r="F56" s="15">
        <f t="shared" si="6"/>
        <v>2.2645598142456862</v>
      </c>
      <c r="G56" s="15">
        <f t="shared" si="7"/>
        <v>-3.3921245734993875</v>
      </c>
      <c r="H56" s="15">
        <f t="shared" si="8"/>
        <v>37.541575130497236</v>
      </c>
      <c r="J56" s="11"/>
      <c r="K56" s="11"/>
      <c r="L56" s="11"/>
    </row>
    <row r="57" spans="1:12">
      <c r="A57">
        <v>-6.9</v>
      </c>
      <c r="B57">
        <v>-168.83657655291108</v>
      </c>
      <c r="C57">
        <v>-151.82322523415141</v>
      </c>
      <c r="D57">
        <v>-823.09517501319363</v>
      </c>
      <c r="F57" s="15">
        <f t="shared" si="6"/>
        <v>161.93657655291108</v>
      </c>
      <c r="G57" s="15">
        <f t="shared" si="7"/>
        <v>144.9232252341514</v>
      </c>
      <c r="H57" s="15">
        <f t="shared" si="8"/>
        <v>816.19517501319365</v>
      </c>
      <c r="J57" s="11"/>
      <c r="K57" s="11"/>
      <c r="L57" s="11"/>
    </row>
    <row r="58" spans="1:12">
      <c r="A58" s="11">
        <v>12.6</v>
      </c>
      <c r="B58">
        <v>6.1012748684872742</v>
      </c>
      <c r="C58">
        <v>13.485179155000006</v>
      </c>
      <c r="D58">
        <v>9.7281542765867179</v>
      </c>
      <c r="F58" s="15">
        <f t="shared" si="6"/>
        <v>6.4987251315127255</v>
      </c>
      <c r="G58" s="15">
        <f t="shared" si="7"/>
        <v>-0.88517915500000655</v>
      </c>
      <c r="H58" s="15">
        <f t="shared" si="8"/>
        <v>2.8718457234132817</v>
      </c>
      <c r="J58" s="11"/>
      <c r="K58" s="11"/>
      <c r="L58" s="11"/>
    </row>
    <row r="59" spans="1:12">
      <c r="A59" s="11">
        <v>0</v>
      </c>
      <c r="B59">
        <v>-10.923371621243883</v>
      </c>
      <c r="C59">
        <v>-5.1672269777413122</v>
      </c>
      <c r="D59">
        <v>-18.638663674704613</v>
      </c>
      <c r="F59" s="15">
        <f t="shared" si="6"/>
        <v>10.923371621243883</v>
      </c>
      <c r="G59" s="15">
        <f t="shared" si="7"/>
        <v>5.1672269777413122</v>
      </c>
      <c r="H59" s="15">
        <f t="shared" si="8"/>
        <v>18.638663674704613</v>
      </c>
      <c r="J59" s="11"/>
      <c r="K59" s="11"/>
      <c r="L59" s="11"/>
    </row>
    <row r="60" spans="1:12">
      <c r="A60" s="11">
        <v>10.5</v>
      </c>
      <c r="B60">
        <v>2.1629624955500888</v>
      </c>
      <c r="C60">
        <v>8.8906800979001872</v>
      </c>
      <c r="D60">
        <v>2.6687979035035223</v>
      </c>
      <c r="F60" s="15">
        <f t="shared" si="6"/>
        <v>8.3370375044499117</v>
      </c>
      <c r="G60" s="15">
        <f t="shared" si="7"/>
        <v>1.6093199020998128</v>
      </c>
      <c r="H60" s="15">
        <f t="shared" si="8"/>
        <v>7.8312020964964777</v>
      </c>
      <c r="J60" s="11"/>
      <c r="K60" s="11"/>
      <c r="L60" s="11"/>
    </row>
    <row r="61" spans="1:12">
      <c r="A61" s="11">
        <v>31.9</v>
      </c>
      <c r="B61">
        <v>-9.765365589956911</v>
      </c>
      <c r="C61">
        <v>3.6596354039987831</v>
      </c>
      <c r="D61">
        <v>-1.211093334974215</v>
      </c>
      <c r="F61" s="15">
        <f t="shared" si="6"/>
        <v>41.665365589956906</v>
      </c>
      <c r="G61" s="15">
        <f t="shared" si="7"/>
        <v>28.240364596001214</v>
      </c>
      <c r="H61" s="15">
        <f t="shared" si="8"/>
        <v>33.111093334974214</v>
      </c>
      <c r="J61" s="11"/>
      <c r="K61" s="11"/>
      <c r="L61" s="11"/>
    </row>
    <row r="62" spans="1:12">
      <c r="A62" s="11">
        <v>17.100000000000001</v>
      </c>
      <c r="B62">
        <v>-0.77120917547905243</v>
      </c>
      <c r="C62">
        <v>21.001299693160654</v>
      </c>
      <c r="D62">
        <v>17.137347195928406</v>
      </c>
      <c r="F62" s="15">
        <f t="shared" si="6"/>
        <v>17.871209175479052</v>
      </c>
      <c r="G62" s="15">
        <f t="shared" si="7"/>
        <v>-3.9012996931606523</v>
      </c>
      <c r="H62" s="15">
        <f t="shared" si="8"/>
        <v>-3.7347195928404631E-2</v>
      </c>
      <c r="J62" s="11"/>
      <c r="K62" s="11"/>
      <c r="L62" s="11"/>
    </row>
    <row r="63" spans="1:12">
      <c r="A63">
        <v>47.9</v>
      </c>
      <c r="B63">
        <v>33.264717851659874</v>
      </c>
      <c r="C63">
        <v>50.533277284042292</v>
      </c>
      <c r="D63">
        <v>47.907275528466265</v>
      </c>
      <c r="F63" s="15">
        <f t="shared" si="6"/>
        <v>14.635282148340124</v>
      </c>
      <c r="G63" s="15">
        <f t="shared" si="7"/>
        <v>-2.6332772840422933</v>
      </c>
      <c r="H63" s="15">
        <f t="shared" si="8"/>
        <v>-7.2755284662662234E-3</v>
      </c>
      <c r="J63" s="11"/>
      <c r="K63" s="11"/>
      <c r="L63" s="11"/>
    </row>
    <row r="64" spans="1:12">
      <c r="A64">
        <v>83.3</v>
      </c>
      <c r="B64">
        <v>73.675388387398328</v>
      </c>
      <c r="C64">
        <v>85.871725780352818</v>
      </c>
      <c r="D64">
        <v>83.725204033671929</v>
      </c>
      <c r="F64" s="15">
        <f t="shared" si="6"/>
        <v>9.6246116126016688</v>
      </c>
      <c r="G64" s="15">
        <f t="shared" si="7"/>
        <v>-2.5717257803528213</v>
      </c>
      <c r="H64" s="15">
        <f t="shared" si="8"/>
        <v>-0.42520403367193182</v>
      </c>
      <c r="J64" s="11"/>
      <c r="K64" s="11"/>
      <c r="L64" s="11"/>
    </row>
    <row r="65" spans="1:13">
      <c r="A65" s="11">
        <v>-8.4</v>
      </c>
      <c r="B65">
        <v>-79.302642579601709</v>
      </c>
      <c r="C65">
        <v>-68.031191438666369</v>
      </c>
      <c r="D65">
        <v>-271.92879453794643</v>
      </c>
      <c r="F65" s="15">
        <f t="shared" si="6"/>
        <v>70.902642579601704</v>
      </c>
      <c r="G65" s="15">
        <f t="shared" si="7"/>
        <v>59.63119143866637</v>
      </c>
      <c r="H65" s="15">
        <f t="shared" si="8"/>
        <v>263.52879453794645</v>
      </c>
      <c r="J65" s="11"/>
      <c r="K65" s="11"/>
      <c r="L65" s="11"/>
    </row>
    <row r="67" spans="1:13">
      <c r="E67" t="s">
        <v>37</v>
      </c>
      <c r="F67" s="15" cm="1">
        <f t="array" ref="F67">AVERAGE(ABS(F48:F65))</f>
        <v>52.426434104397082</v>
      </c>
      <c r="G67" s="15" cm="1">
        <f t="array" ref="G67">AVERAGE(ABS(G48:G65))</f>
        <v>43.069840912978719</v>
      </c>
      <c r="H67" s="15" cm="1">
        <f t="array" ref="H67">AVERAGE(ABS(H48:H65))</f>
        <v>100.03588432070231</v>
      </c>
    </row>
    <row r="71" spans="1:13">
      <c r="B71">
        <v>17.399999999999999</v>
      </c>
      <c r="C71">
        <v>-39.435771776549991</v>
      </c>
      <c r="D71">
        <v>-24.131568082949961</v>
      </c>
      <c r="E71">
        <v>-29.838892487349977</v>
      </c>
      <c r="F71">
        <v>1</v>
      </c>
      <c r="G71" s="11">
        <f>B71-C71</f>
        <v>56.83577177654999</v>
      </c>
      <c r="H71" s="11">
        <f>B71-D71</f>
        <v>41.53156808294996</v>
      </c>
      <c r="I71" s="11">
        <f>B71-E71</f>
        <v>47.238892487349972</v>
      </c>
      <c r="K71" s="11"/>
      <c r="L71" s="11"/>
      <c r="M71" s="11"/>
    </row>
    <row r="72" spans="1:13">
      <c r="B72" s="11">
        <v>-5</v>
      </c>
      <c r="C72">
        <v>-860.64615925555006</v>
      </c>
      <c r="D72">
        <v>-829.87516415690015</v>
      </c>
      <c r="E72">
        <v>-827.88300974724996</v>
      </c>
      <c r="F72">
        <v>2</v>
      </c>
      <c r="G72" s="11">
        <f t="shared" ref="G72:G88" si="9">B72-C72</f>
        <v>855.64615925555006</v>
      </c>
      <c r="H72" s="11">
        <f t="shared" ref="H72:H88" si="10">B72-D72</f>
        <v>824.87516415690015</v>
      </c>
      <c r="I72" s="11">
        <f t="shared" ref="I72:I88" si="11">B72-E72</f>
        <v>822.88300974724996</v>
      </c>
      <c r="K72" s="11"/>
      <c r="L72" s="11"/>
      <c r="M72" s="11"/>
    </row>
    <row r="73" spans="1:13">
      <c r="B73">
        <v>14.3</v>
      </c>
      <c r="C73">
        <v>-4.384283374599975</v>
      </c>
      <c r="D73">
        <v>3.6624591967500137</v>
      </c>
      <c r="E73">
        <v>2.1937732120001039</v>
      </c>
      <c r="F73">
        <v>3</v>
      </c>
      <c r="G73" s="11">
        <f t="shared" si="9"/>
        <v>18.684283374599975</v>
      </c>
      <c r="H73" s="11">
        <f t="shared" si="10"/>
        <v>10.637540803249987</v>
      </c>
      <c r="I73" s="11">
        <f t="shared" si="11"/>
        <v>12.106226787999898</v>
      </c>
      <c r="K73" s="11"/>
      <c r="L73" s="11"/>
      <c r="M73" s="11"/>
    </row>
    <row r="74" spans="1:13">
      <c r="B74">
        <v>0</v>
      </c>
      <c r="C74">
        <v>-62.075938030850118</v>
      </c>
      <c r="D74">
        <v>-34.302744066549245</v>
      </c>
      <c r="E74">
        <v>-40.550793407100734</v>
      </c>
      <c r="F74">
        <v>4</v>
      </c>
      <c r="G74" s="11">
        <f t="shared" si="9"/>
        <v>62.075938030850118</v>
      </c>
      <c r="H74" s="11">
        <f t="shared" si="10"/>
        <v>34.302744066549245</v>
      </c>
      <c r="I74" s="11">
        <f t="shared" si="11"/>
        <v>40.550793407100734</v>
      </c>
      <c r="K74" s="11"/>
      <c r="L74" s="11"/>
      <c r="M74" s="11"/>
    </row>
    <row r="75" spans="1:13">
      <c r="B75">
        <v>5.5</v>
      </c>
      <c r="C75">
        <v>-33.237483939349268</v>
      </c>
      <c r="D75">
        <v>-24.962265159051729</v>
      </c>
      <c r="E75">
        <v>-28.772502843049271</v>
      </c>
      <c r="F75">
        <v>5</v>
      </c>
      <c r="G75" s="11">
        <f t="shared" si="9"/>
        <v>38.737483939349268</v>
      </c>
      <c r="H75" s="11">
        <f t="shared" si="10"/>
        <v>30.462265159051729</v>
      </c>
      <c r="I75" s="11">
        <f t="shared" si="11"/>
        <v>34.272502843049267</v>
      </c>
      <c r="K75" s="11"/>
      <c r="L75" s="11"/>
      <c r="M75" s="11"/>
    </row>
    <row r="76" spans="1:13">
      <c r="B76">
        <v>29.1</v>
      </c>
      <c r="C76">
        <v>-5.3991544889496534</v>
      </c>
      <c r="D76">
        <v>-1.2601645778992434</v>
      </c>
      <c r="E76">
        <v>-0.99962263349983282</v>
      </c>
      <c r="F76">
        <v>6</v>
      </c>
      <c r="G76" s="11">
        <f t="shared" si="9"/>
        <v>34.499154488949657</v>
      </c>
      <c r="H76" s="11">
        <f t="shared" si="10"/>
        <v>30.360164577899244</v>
      </c>
      <c r="I76" s="11">
        <f t="shared" si="11"/>
        <v>30.099622633499834</v>
      </c>
      <c r="K76" s="11"/>
      <c r="L76" s="11"/>
      <c r="M76" s="11"/>
    </row>
    <row r="77" spans="1:13">
      <c r="B77">
        <v>-1.7</v>
      </c>
      <c r="C77">
        <v>-54.183500045551469</v>
      </c>
      <c r="D77">
        <v>-35.044774050302919</v>
      </c>
      <c r="E77">
        <v>-39.935959599000959</v>
      </c>
      <c r="F77">
        <v>7</v>
      </c>
      <c r="G77" s="11">
        <f t="shared" si="9"/>
        <v>52.483500045551466</v>
      </c>
      <c r="H77" s="11">
        <f t="shared" si="10"/>
        <v>33.344774050302917</v>
      </c>
      <c r="I77" s="11">
        <f t="shared" si="11"/>
        <v>38.235959599000957</v>
      </c>
      <c r="K77" s="11"/>
      <c r="L77" s="11"/>
      <c r="M77" s="11"/>
    </row>
    <row r="78" spans="1:13">
      <c r="B78">
        <v>33.700000000000003</v>
      </c>
      <c r="C78">
        <v>-13.982292180904059</v>
      </c>
      <c r="D78">
        <v>-4.9525559778018247</v>
      </c>
      <c r="E78">
        <v>-5.2689462676984524</v>
      </c>
      <c r="F78">
        <v>8</v>
      </c>
      <c r="G78" s="11">
        <f t="shared" si="9"/>
        <v>47.682292180904064</v>
      </c>
      <c r="H78" s="11">
        <f t="shared" si="10"/>
        <v>38.652555977801825</v>
      </c>
      <c r="I78" s="11">
        <f t="shared" si="11"/>
        <v>38.968946267698456</v>
      </c>
      <c r="K78" s="11"/>
      <c r="L78" s="11"/>
      <c r="M78" s="11"/>
    </row>
    <row r="79" spans="1:13">
      <c r="B79" s="11">
        <v>77</v>
      </c>
      <c r="C79">
        <v>24.683399937245522</v>
      </c>
      <c r="D79">
        <v>24.192311002549442</v>
      </c>
      <c r="E79">
        <v>25.662001002494925</v>
      </c>
      <c r="F79">
        <v>9</v>
      </c>
      <c r="G79" s="11">
        <f t="shared" si="9"/>
        <v>52.316600062754475</v>
      </c>
      <c r="H79" s="11">
        <f t="shared" si="10"/>
        <v>52.807688997450555</v>
      </c>
      <c r="I79" s="11">
        <f t="shared" si="11"/>
        <v>51.337998997505075</v>
      </c>
      <c r="K79" s="11"/>
      <c r="L79" s="11"/>
      <c r="M79" s="11"/>
    </row>
    <row r="80" spans="1:13">
      <c r="B80">
        <v>-6.9</v>
      </c>
      <c r="C80">
        <v>-1067.8728257542043</v>
      </c>
      <c r="D80">
        <v>-1009.1105771399997</v>
      </c>
      <c r="E80">
        <v>-1011.0856005403017</v>
      </c>
      <c r="F80">
        <v>10</v>
      </c>
      <c r="G80" s="11">
        <f t="shared" si="9"/>
        <v>1060.9728257542042</v>
      </c>
      <c r="H80" s="11">
        <f t="shared" si="10"/>
        <v>1002.2105771399997</v>
      </c>
      <c r="I80" s="11">
        <f t="shared" si="11"/>
        <v>1004.1856005403017</v>
      </c>
      <c r="K80" s="11"/>
      <c r="L80" s="11"/>
      <c r="M80" s="11"/>
    </row>
    <row r="81" spans="2:13">
      <c r="B81" s="11">
        <v>12.6</v>
      </c>
      <c r="C81">
        <v>1.3949536184915545</v>
      </c>
      <c r="D81">
        <v>10.252375712904369</v>
      </c>
      <c r="E81">
        <v>9.3148765198992862</v>
      </c>
      <c r="F81">
        <v>11</v>
      </c>
      <c r="G81" s="11">
        <f t="shared" si="9"/>
        <v>11.205046381508446</v>
      </c>
      <c r="H81" s="11">
        <f t="shared" si="10"/>
        <v>2.3476242870956305</v>
      </c>
      <c r="I81" s="11">
        <f t="shared" si="11"/>
        <v>3.2851234801007134</v>
      </c>
      <c r="K81" s="11"/>
      <c r="L81" s="11"/>
      <c r="M81" s="11"/>
    </row>
    <row r="82" spans="2:13">
      <c r="B82" s="11">
        <v>0</v>
      </c>
      <c r="C82">
        <v>-23.051498731549383</v>
      </c>
      <c r="D82">
        <v>-17.357477528550479</v>
      </c>
      <c r="E82">
        <v>-22.802314709107858</v>
      </c>
      <c r="F82">
        <v>12</v>
      </c>
      <c r="G82" s="11">
        <f t="shared" si="9"/>
        <v>23.051498731549383</v>
      </c>
      <c r="H82" s="11">
        <f t="shared" si="10"/>
        <v>17.357477528550479</v>
      </c>
      <c r="I82" s="11">
        <f t="shared" si="11"/>
        <v>22.802314709107858</v>
      </c>
      <c r="K82" s="11"/>
      <c r="L82" s="11"/>
      <c r="M82" s="11"/>
    </row>
    <row r="83" spans="2:13">
      <c r="B83" s="11">
        <v>10.5</v>
      </c>
      <c r="C83">
        <v>-5.0100985989599236</v>
      </c>
      <c r="D83">
        <v>0.78156308225641602</v>
      </c>
      <c r="E83">
        <v>-2.0203295861963704</v>
      </c>
      <c r="F83">
        <v>13</v>
      </c>
      <c r="G83" s="11">
        <f t="shared" si="9"/>
        <v>15.510098598959924</v>
      </c>
      <c r="H83" s="11">
        <f t="shared" si="10"/>
        <v>9.7184369177435848</v>
      </c>
      <c r="I83" s="11">
        <f t="shared" si="11"/>
        <v>12.52032958619637</v>
      </c>
      <c r="K83" s="11"/>
      <c r="L83" s="11"/>
      <c r="M83" s="11"/>
    </row>
    <row r="84" spans="2:13">
      <c r="B84" s="11">
        <v>31.9</v>
      </c>
      <c r="C84">
        <v>-23.790453918752796</v>
      </c>
      <c r="D84">
        <v>-6.8950116350343569</v>
      </c>
      <c r="E84">
        <v>-7.1507845072449161</v>
      </c>
      <c r="F84">
        <v>14</v>
      </c>
      <c r="G84" s="11">
        <f t="shared" si="9"/>
        <v>55.690453918752794</v>
      </c>
      <c r="H84" s="11">
        <f t="shared" si="10"/>
        <v>38.795011635034356</v>
      </c>
      <c r="I84" s="11">
        <f t="shared" si="11"/>
        <v>39.050784507244913</v>
      </c>
      <c r="K84" s="11"/>
      <c r="L84" s="11"/>
      <c r="M84" s="11"/>
    </row>
    <row r="85" spans="2:13">
      <c r="B85" s="11">
        <v>17.100000000000001</v>
      </c>
      <c r="C85">
        <v>-14.522013101861114</v>
      </c>
      <c r="D85">
        <v>6.5885987462017752</v>
      </c>
      <c r="E85">
        <v>5.5579143924501091</v>
      </c>
      <c r="F85">
        <v>15</v>
      </c>
      <c r="G85" s="11">
        <f t="shared" si="9"/>
        <v>31.622013101861114</v>
      </c>
      <c r="H85" s="11">
        <f t="shared" si="10"/>
        <v>10.511401253798226</v>
      </c>
      <c r="I85" s="11">
        <f t="shared" si="11"/>
        <v>11.542085607549893</v>
      </c>
      <c r="K85" s="11"/>
      <c r="L85" s="11"/>
      <c r="M85" s="11"/>
    </row>
    <row r="86" spans="2:13">
      <c r="B86">
        <v>47.9</v>
      </c>
      <c r="C86">
        <v>22.112807270493743</v>
      </c>
      <c r="D86">
        <v>38.084179064476764</v>
      </c>
      <c r="E86">
        <v>38.056443144618257</v>
      </c>
      <c r="F86">
        <v>16</v>
      </c>
      <c r="G86" s="11">
        <f t="shared" si="9"/>
        <v>25.787192729506256</v>
      </c>
      <c r="H86" s="11">
        <f t="shared" si="10"/>
        <v>9.8158209355232344</v>
      </c>
      <c r="I86" s="11">
        <f t="shared" si="11"/>
        <v>9.8435568553817419</v>
      </c>
      <c r="K86" s="11"/>
      <c r="L86" s="11"/>
      <c r="M86" s="11"/>
    </row>
    <row r="87" spans="2:13">
      <c r="B87">
        <v>83.3</v>
      </c>
      <c r="C87">
        <v>62.544562125428897</v>
      </c>
      <c r="D87">
        <v>72.785517165469244</v>
      </c>
      <c r="E87">
        <v>74.112009497473181</v>
      </c>
      <c r="F87">
        <v>17</v>
      </c>
      <c r="G87" s="11">
        <f t="shared" si="9"/>
        <v>20.755437874571101</v>
      </c>
      <c r="H87" s="11">
        <f t="shared" si="10"/>
        <v>10.514482834530753</v>
      </c>
      <c r="I87" s="11">
        <f t="shared" si="11"/>
        <v>9.1879905025268158</v>
      </c>
      <c r="K87" s="11"/>
      <c r="L87" s="11"/>
      <c r="M87" s="11"/>
    </row>
    <row r="88" spans="2:13">
      <c r="B88" s="11">
        <v>-8.4</v>
      </c>
      <c r="C88">
        <v>-354.69039498344705</v>
      </c>
      <c r="D88">
        <v>-331.79539712118066</v>
      </c>
      <c r="E88">
        <v>-330.49450717675489</v>
      </c>
      <c r="F88">
        <v>18</v>
      </c>
      <c r="G88" s="11">
        <f t="shared" si="9"/>
        <v>346.29039498344707</v>
      </c>
      <c r="H88" s="11">
        <f t="shared" si="10"/>
        <v>323.39539712118068</v>
      </c>
      <c r="I88" s="11">
        <f t="shared" si="11"/>
        <v>322.09450717675492</v>
      </c>
      <c r="K88" s="11"/>
      <c r="L88" s="11"/>
      <c r="M88" s="11"/>
    </row>
    <row r="89" spans="2:13">
      <c r="G89" s="11"/>
      <c r="H89" s="11"/>
      <c r="I89" s="11"/>
    </row>
    <row r="90" spans="2:13">
      <c r="G90" s="11"/>
      <c r="H90" s="11"/>
      <c r="I90" s="11"/>
    </row>
    <row r="91" spans="2:13">
      <c r="F91" t="s">
        <v>37</v>
      </c>
      <c r="G91" s="11" cm="1">
        <f t="array" ref="G91">AVERAGE(ABS(G71:G88))</f>
        <v>156.10256362385667</v>
      </c>
      <c r="H91" s="11" cm="1">
        <f t="array" ref="H91">AVERAGE(ABS(H71:H88))</f>
        <v>140.0911497514229</v>
      </c>
      <c r="I91" s="11" cm="1">
        <f t="array" ref="I91">AVERAGE(ABS(I71:I88))</f>
        <v>141.67812476308995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DA7F9-AF63-4449-9AC1-73143F7808E4}">
  <dimension ref="A1:T21"/>
  <sheetViews>
    <sheetView tabSelected="1" topLeftCell="A22" workbookViewId="0">
      <selection activeCell="M38" sqref="M38"/>
    </sheetView>
  </sheetViews>
  <sheetFormatPr defaultRowHeight="16.2"/>
  <cols>
    <col min="2" max="2" width="11.88671875" bestFit="1" customWidth="1"/>
    <col min="3" max="5" width="10.88671875" bestFit="1" customWidth="1"/>
    <col min="8" max="8" width="9.77734375" bestFit="1" customWidth="1"/>
    <col min="9" max="11" width="9" bestFit="1" customWidth="1"/>
    <col min="14" max="14" width="9.77734375" bestFit="1" customWidth="1"/>
    <col min="15" max="17" width="9" bestFit="1" customWidth="1"/>
  </cols>
  <sheetData>
    <row r="1" spans="1:20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0">
      <c r="A2" s="17" t="s">
        <v>42</v>
      </c>
      <c r="B2" s="17" t="s">
        <v>43</v>
      </c>
      <c r="C2" s="17"/>
      <c r="D2" s="17"/>
      <c r="E2" s="17"/>
      <c r="F2" s="17"/>
      <c r="G2" s="17" t="s">
        <v>44</v>
      </c>
      <c r="H2" s="17"/>
      <c r="I2" s="17"/>
      <c r="J2" s="17"/>
      <c r="K2" s="17"/>
      <c r="L2" s="17"/>
      <c r="M2" s="17" t="s">
        <v>45</v>
      </c>
      <c r="N2" s="17"/>
      <c r="O2" s="17"/>
      <c r="P2" s="17"/>
      <c r="Q2" s="17"/>
    </row>
    <row r="3" spans="1:20">
      <c r="A3" s="17"/>
      <c r="B3" s="17" t="s">
        <v>46</v>
      </c>
      <c r="C3" s="17" t="s">
        <v>47</v>
      </c>
      <c r="D3" s="17" t="s">
        <v>48</v>
      </c>
      <c r="E3" s="17" t="s">
        <v>49</v>
      </c>
      <c r="F3" s="17"/>
      <c r="G3" s="17"/>
      <c r="H3" s="17" t="s">
        <v>46</v>
      </c>
      <c r="I3" s="17" t="s">
        <v>47</v>
      </c>
      <c r="J3" s="17" t="s">
        <v>48</v>
      </c>
      <c r="K3" s="17" t="s">
        <v>49</v>
      </c>
      <c r="L3" s="17"/>
      <c r="M3" s="17"/>
      <c r="N3" s="17" t="s">
        <v>46</v>
      </c>
      <c r="O3" s="17" t="s">
        <v>47</v>
      </c>
      <c r="P3" s="17" t="s">
        <v>48</v>
      </c>
      <c r="Q3" s="17" t="s">
        <v>49</v>
      </c>
      <c r="S3" s="17" t="s">
        <v>68</v>
      </c>
      <c r="T3" s="17"/>
    </row>
    <row r="4" spans="1:20">
      <c r="A4" s="17" t="s">
        <v>50</v>
      </c>
      <c r="B4" s="18">
        <v>-39.435771776549991</v>
      </c>
      <c r="C4" s="18">
        <v>-10.602588764850019</v>
      </c>
      <c r="D4" s="18">
        <v>-39.435771776549991</v>
      </c>
      <c r="E4" s="18">
        <v>-10.602588764850019</v>
      </c>
      <c r="F4" s="17">
        <v>1</v>
      </c>
      <c r="G4" s="17" t="s">
        <v>50</v>
      </c>
      <c r="H4" s="18">
        <v>-24.131568082949961</v>
      </c>
      <c r="I4" s="18">
        <v>4.837407984550012</v>
      </c>
      <c r="J4" s="18">
        <v>-24.131568082949961</v>
      </c>
      <c r="K4" s="18">
        <v>4.837407984550012</v>
      </c>
      <c r="L4" s="17"/>
      <c r="M4" s="17" t="s">
        <v>50</v>
      </c>
      <c r="N4" s="18">
        <v>-29.838892487349977</v>
      </c>
      <c r="O4" s="18">
        <v>-0.12995721745000979</v>
      </c>
      <c r="P4" s="18">
        <v>-29.838892487349977</v>
      </c>
      <c r="Q4" s="18">
        <v>-0.12995721745000979</v>
      </c>
      <c r="S4" s="19">
        <v>17.399999999999999</v>
      </c>
    </row>
    <row r="5" spans="1:20">
      <c r="A5" s="17" t="s">
        <v>51</v>
      </c>
      <c r="B5" s="18">
        <v>-860.64615925555006</v>
      </c>
      <c r="C5" s="18">
        <v>-514.69314379914988</v>
      </c>
      <c r="D5" s="18">
        <v>-860.64615925555006</v>
      </c>
      <c r="E5" s="18">
        <v>-514.69314379914988</v>
      </c>
      <c r="F5" s="17">
        <v>2</v>
      </c>
      <c r="G5" s="17" t="s">
        <v>51</v>
      </c>
      <c r="H5" s="18">
        <v>-829.87516415690015</v>
      </c>
      <c r="I5" s="18">
        <v>-493.1571432610499</v>
      </c>
      <c r="J5" s="18">
        <v>-829.87516415690015</v>
      </c>
      <c r="K5" s="18">
        <v>-493.1571432610499</v>
      </c>
      <c r="L5" s="17"/>
      <c r="M5" s="17" t="s">
        <v>51</v>
      </c>
      <c r="N5" s="18">
        <v>-827.88300974724996</v>
      </c>
      <c r="O5" s="18">
        <v>-482.71224763355019</v>
      </c>
      <c r="P5" s="18">
        <v>-827.88300974724996</v>
      </c>
      <c r="Q5" s="18">
        <v>-482.71224763355019</v>
      </c>
      <c r="S5" s="17">
        <v>-5</v>
      </c>
    </row>
    <row r="6" spans="1:20">
      <c r="A6" s="17" t="s">
        <v>52</v>
      </c>
      <c r="B6" s="18">
        <v>-4.384283374599975</v>
      </c>
      <c r="C6" s="18">
        <v>3.5614929182000017</v>
      </c>
      <c r="D6" s="18">
        <v>5.7173018054500941</v>
      </c>
      <c r="E6" s="18">
        <v>6.5757348014496984</v>
      </c>
      <c r="F6" s="17">
        <v>3</v>
      </c>
      <c r="G6" s="17" t="s">
        <v>52</v>
      </c>
      <c r="H6" s="18">
        <v>3.6624591967500137</v>
      </c>
      <c r="I6" s="18">
        <v>9.7854458939496869</v>
      </c>
      <c r="J6" s="18">
        <v>12.631013223599549</v>
      </c>
      <c r="K6" s="18">
        <v>12.868964825999702</v>
      </c>
      <c r="L6" s="17"/>
      <c r="M6" s="17" t="s">
        <v>52</v>
      </c>
      <c r="N6" s="18">
        <v>2.1937732120001039</v>
      </c>
      <c r="O6" s="18">
        <v>8.8109236404500173</v>
      </c>
      <c r="P6" s="18">
        <v>11.446840046149948</v>
      </c>
      <c r="Q6" s="18">
        <v>8.7662449640501272</v>
      </c>
      <c r="S6" s="17">
        <v>14.3</v>
      </c>
    </row>
    <row r="7" spans="1:20">
      <c r="A7" s="17" t="s">
        <v>53</v>
      </c>
      <c r="B7" s="18">
        <v>-62.075938030850118</v>
      </c>
      <c r="C7" s="18">
        <v>-25.7296465266007</v>
      </c>
      <c r="D7" s="18">
        <v>-15.2526224127006</v>
      </c>
      <c r="E7" s="18">
        <v>-14.235366762249807</v>
      </c>
      <c r="F7" s="17">
        <v>4</v>
      </c>
      <c r="G7" s="17" t="s">
        <v>53</v>
      </c>
      <c r="H7" s="18">
        <v>-34.302744066549245</v>
      </c>
      <c r="I7" s="18">
        <v>-16.970617921799633</v>
      </c>
      <c r="J7" s="18">
        <v>-5.3498322422506739</v>
      </c>
      <c r="K7" s="18">
        <v>-5.8448117358498592</v>
      </c>
      <c r="L7" s="17"/>
      <c r="M7" s="17" t="s">
        <v>53</v>
      </c>
      <c r="N7" s="18">
        <v>-40.550793407100734</v>
      </c>
      <c r="O7" s="18">
        <v>-23.002992247199902</v>
      </c>
      <c r="P7" s="18">
        <v>-10.633336730349823</v>
      </c>
      <c r="Q7" s="18">
        <v>-23.091973094299746</v>
      </c>
      <c r="S7" s="17">
        <v>0</v>
      </c>
    </row>
    <row r="8" spans="1:20">
      <c r="A8" s="17" t="s">
        <v>54</v>
      </c>
      <c r="B8" s="18">
        <v>-33.237483939349268</v>
      </c>
      <c r="C8" s="18">
        <v>-13.292533738500389</v>
      </c>
      <c r="D8" s="18">
        <v>-1.2282243443482901</v>
      </c>
      <c r="E8" s="18">
        <v>0.37493692624862457</v>
      </c>
      <c r="F8" s="17">
        <v>5</v>
      </c>
      <c r="G8" s="17" t="s">
        <v>54</v>
      </c>
      <c r="H8" s="18">
        <v>-24.962265159051729</v>
      </c>
      <c r="I8" s="18">
        <v>-6.4103232972506543</v>
      </c>
      <c r="J8" s="18">
        <v>9.5690178673996975</v>
      </c>
      <c r="K8" s="18">
        <v>9.3397258960998624</v>
      </c>
      <c r="L8" s="17"/>
      <c r="M8" s="17" t="s">
        <v>54</v>
      </c>
      <c r="N8" s="18">
        <v>-28.772502843049271</v>
      </c>
      <c r="O8" s="18">
        <v>-9.1881823518490222</v>
      </c>
      <c r="P8" s="18">
        <v>4.1748207035000124</v>
      </c>
      <c r="Q8" s="18">
        <v>-9.5571579378493219</v>
      </c>
      <c r="S8" s="17">
        <v>5.5</v>
      </c>
    </row>
    <row r="9" spans="1:20">
      <c r="A9" s="17" t="s">
        <v>55</v>
      </c>
      <c r="B9" s="18">
        <v>-5.3991544889496534</v>
      </c>
      <c r="C9" s="18">
        <v>8.5596060857013949</v>
      </c>
      <c r="D9" s="18">
        <v>22.714024122447132</v>
      </c>
      <c r="E9" s="18">
        <v>24.286437427548108</v>
      </c>
      <c r="F9" s="17">
        <v>6</v>
      </c>
      <c r="G9" s="17" t="s">
        <v>55</v>
      </c>
      <c r="H9" s="18">
        <v>-1.2601645778992434</v>
      </c>
      <c r="I9" s="18">
        <v>12.689999116599433</v>
      </c>
      <c r="J9" s="18">
        <v>31.416074864650046</v>
      </c>
      <c r="K9" s="18">
        <v>31.394488537847476</v>
      </c>
      <c r="L9" s="17"/>
      <c r="M9" s="17" t="s">
        <v>55</v>
      </c>
      <c r="N9" s="18">
        <v>-0.99962263349983282</v>
      </c>
      <c r="O9" s="18">
        <v>13.470432681751568</v>
      </c>
      <c r="P9" s="18">
        <v>27.462702263701839</v>
      </c>
      <c r="Q9" s="18">
        <v>12.8591129268505</v>
      </c>
      <c r="S9" s="17">
        <v>29.1</v>
      </c>
    </row>
    <row r="10" spans="1:20">
      <c r="A10" s="17" t="s">
        <v>56</v>
      </c>
      <c r="B10" s="18">
        <v>-54.183500045551469</v>
      </c>
      <c r="C10" s="18">
        <v>-48.705530363403724</v>
      </c>
      <c r="D10" s="18">
        <v>-20.105529881898306</v>
      </c>
      <c r="E10" s="18">
        <v>-20.507637969497885</v>
      </c>
      <c r="F10" s="17">
        <v>7</v>
      </c>
      <c r="G10" s="17" t="s">
        <v>56</v>
      </c>
      <c r="H10" s="18">
        <v>-35.044774050302919</v>
      </c>
      <c r="I10" s="18">
        <v>-27.455925161098438</v>
      </c>
      <c r="J10" s="18">
        <v>3.1759510814000622</v>
      </c>
      <c r="K10" s="18">
        <v>3.06638792269935</v>
      </c>
      <c r="L10" s="17"/>
      <c r="M10" s="17" t="s">
        <v>56</v>
      </c>
      <c r="N10" s="18">
        <v>-39.935959599000959</v>
      </c>
      <c r="O10" s="18">
        <v>-32.779778510050946</v>
      </c>
      <c r="P10" s="18">
        <v>-5.8175150726018954</v>
      </c>
      <c r="Q10" s="18">
        <v>-33.703284241203008</v>
      </c>
      <c r="S10" s="17">
        <v>-1.7</v>
      </c>
    </row>
    <row r="11" spans="1:20">
      <c r="A11" s="17" t="s">
        <v>57</v>
      </c>
      <c r="B11" s="18">
        <v>-13.982292180904059</v>
      </c>
      <c r="C11" s="18">
        <v>-9.7257697405034396</v>
      </c>
      <c r="D11" s="18">
        <v>25.072769582002294</v>
      </c>
      <c r="E11" s="18">
        <v>23.085195991696345</v>
      </c>
      <c r="F11" s="17">
        <v>8</v>
      </c>
      <c r="G11" s="17" t="s">
        <v>57</v>
      </c>
      <c r="H11" s="18">
        <v>-4.9525559778018247</v>
      </c>
      <c r="I11" s="18">
        <v>3.5847735206523086</v>
      </c>
      <c r="J11" s="18">
        <v>37.407347317803769</v>
      </c>
      <c r="K11" s="18">
        <v>37.106017255904788</v>
      </c>
      <c r="L11" s="17"/>
      <c r="M11" s="17" t="s">
        <v>57</v>
      </c>
      <c r="N11" s="18">
        <v>-5.2689462676984524</v>
      </c>
      <c r="O11" s="18">
        <v>2.5180701215988397</v>
      </c>
      <c r="P11" s="18">
        <v>30.117318452500147</v>
      </c>
      <c r="Q11" s="18">
        <v>0.41152073010256779</v>
      </c>
      <c r="S11" s="17">
        <v>33.700000000000003</v>
      </c>
    </row>
    <row r="12" spans="1:20">
      <c r="A12" s="17" t="s">
        <v>58</v>
      </c>
      <c r="B12" s="18">
        <v>24.683399937245522</v>
      </c>
      <c r="C12" s="18">
        <v>37.079661856899989</v>
      </c>
      <c r="D12" s="18">
        <v>78.455316501752606</v>
      </c>
      <c r="E12" s="18">
        <v>74.735440185754314</v>
      </c>
      <c r="F12" s="17">
        <v>9</v>
      </c>
      <c r="G12" s="17" t="s">
        <v>58</v>
      </c>
      <c r="H12" s="18">
        <v>24.192311002549442</v>
      </c>
      <c r="I12" s="18">
        <v>42.373708504606405</v>
      </c>
      <c r="J12" s="18">
        <v>81.013170725652657</v>
      </c>
      <c r="K12" s="18">
        <v>80.392124573499387</v>
      </c>
      <c r="L12" s="17"/>
      <c r="M12" s="17" t="s">
        <v>58</v>
      </c>
      <c r="N12" s="18">
        <v>25.662001002494925</v>
      </c>
      <c r="O12" s="18">
        <v>42.493939324802483</v>
      </c>
      <c r="P12" s="18">
        <v>73.452057756346818</v>
      </c>
      <c r="Q12" s="18">
        <v>39.458424869502764</v>
      </c>
      <c r="S12" s="17">
        <v>77</v>
      </c>
    </row>
    <row r="13" spans="1:20">
      <c r="A13" s="17" t="s">
        <v>59</v>
      </c>
      <c r="B13" s="18">
        <v>-1067.8728257542043</v>
      </c>
      <c r="C13" s="18">
        <v>-865.93970389564561</v>
      </c>
      <c r="D13" s="18">
        <v>-171.98385045015152</v>
      </c>
      <c r="E13" s="18">
        <v>-168.83657655291108</v>
      </c>
      <c r="F13" s="17">
        <v>10</v>
      </c>
      <c r="G13" s="17" t="s">
        <v>59</v>
      </c>
      <c r="H13" s="18">
        <v>-1009.1105771399997</v>
      </c>
      <c r="I13" s="18">
        <v>-813.31543945571059</v>
      </c>
      <c r="J13" s="18">
        <v>-157.58250742514608</v>
      </c>
      <c r="K13" s="18">
        <v>-151.82322523415141</v>
      </c>
      <c r="L13" s="17"/>
      <c r="M13" s="17" t="s">
        <v>59</v>
      </c>
      <c r="N13" s="18">
        <v>-1011.0856005403017</v>
      </c>
      <c r="O13" s="18">
        <v>-818.87078105919397</v>
      </c>
      <c r="P13" s="18">
        <v>-162.85308521755468</v>
      </c>
      <c r="Q13" s="18">
        <v>-823.09517501319363</v>
      </c>
      <c r="S13" s="17">
        <v>-6.9</v>
      </c>
    </row>
    <row r="14" spans="1:20">
      <c r="A14" s="17" t="s">
        <v>60</v>
      </c>
      <c r="B14" s="18">
        <v>1.3949536184915545</v>
      </c>
      <c r="C14" s="18">
        <v>2.7274700417480688</v>
      </c>
      <c r="D14" s="18">
        <v>5.863825273712493</v>
      </c>
      <c r="E14" s="18">
        <v>6.1012748684872742</v>
      </c>
      <c r="F14" s="17">
        <v>11</v>
      </c>
      <c r="G14" s="17" t="s">
        <v>60</v>
      </c>
      <c r="H14" s="18">
        <v>10.252375712904369</v>
      </c>
      <c r="I14" s="18">
        <v>10.288583011044995</v>
      </c>
      <c r="J14" s="18">
        <v>13.741265781941939</v>
      </c>
      <c r="K14" s="18">
        <v>13.485179155000006</v>
      </c>
      <c r="L14" s="17"/>
      <c r="M14" s="17" t="s">
        <v>60</v>
      </c>
      <c r="N14" s="18">
        <v>9.3148765198992862</v>
      </c>
      <c r="O14" s="18">
        <v>9.8525266594866014</v>
      </c>
      <c r="P14" s="18">
        <v>13.017433573700281</v>
      </c>
      <c r="Q14" s="18">
        <v>9.7281542765867179</v>
      </c>
      <c r="S14" s="17">
        <v>12.6</v>
      </c>
    </row>
    <row r="15" spans="1:20">
      <c r="A15" s="17" t="s">
        <v>61</v>
      </c>
      <c r="B15" s="18">
        <v>-23.051498731549383</v>
      </c>
      <c r="C15" s="18">
        <v>-19.215972414691674</v>
      </c>
      <c r="D15" s="18">
        <v>-11.200668069310739</v>
      </c>
      <c r="E15" s="18">
        <v>-10.923371621243883</v>
      </c>
      <c r="F15" s="17">
        <v>12</v>
      </c>
      <c r="G15" s="17" t="s">
        <v>61</v>
      </c>
      <c r="H15" s="18">
        <v>-17.357477528550479</v>
      </c>
      <c r="I15" s="18">
        <v>-13.801004686344493</v>
      </c>
      <c r="J15" s="18">
        <v>-5.42400386514577</v>
      </c>
      <c r="K15" s="18">
        <v>-5.1672269777413122</v>
      </c>
      <c r="L15" s="17"/>
      <c r="M15" s="17" t="s">
        <v>61</v>
      </c>
      <c r="N15" s="18">
        <v>-22.802314709107858</v>
      </c>
      <c r="O15" s="18">
        <v>-18.541901709806361</v>
      </c>
      <c r="P15" s="18">
        <v>-9.6459505320980785</v>
      </c>
      <c r="Q15" s="18">
        <v>-18.638663674704613</v>
      </c>
      <c r="S15" s="17">
        <v>0</v>
      </c>
    </row>
    <row r="16" spans="1:20">
      <c r="A16" s="17" t="s">
        <v>62</v>
      </c>
      <c r="B16" s="18">
        <v>-5.0100985989599236</v>
      </c>
      <c r="C16" s="18">
        <v>-1.0799438495021425</v>
      </c>
      <c r="D16" s="18">
        <v>1.4575790666010884</v>
      </c>
      <c r="E16" s="18">
        <v>2.1629624955500888</v>
      </c>
      <c r="F16" s="17">
        <v>13</v>
      </c>
      <c r="G16" s="17" t="s">
        <v>62</v>
      </c>
      <c r="H16" s="18">
        <v>0.78156308225641602</v>
      </c>
      <c r="I16" s="18">
        <v>5.34995774415437</v>
      </c>
      <c r="J16" s="18">
        <v>8.2338031533106975</v>
      </c>
      <c r="K16" s="18">
        <v>8.8906800979001872</v>
      </c>
      <c r="L16" s="17"/>
      <c r="M16" s="17" t="s">
        <v>62</v>
      </c>
      <c r="N16" s="18">
        <v>-2.0203295861963704</v>
      </c>
      <c r="O16" s="18">
        <v>2.8618198256941643</v>
      </c>
      <c r="P16" s="18">
        <v>5.6234263842487877</v>
      </c>
      <c r="Q16" s="18">
        <v>2.6687979035035223</v>
      </c>
      <c r="S16" s="17">
        <v>10.5</v>
      </c>
    </row>
    <row r="17" spans="1:19">
      <c r="A17" s="17" t="s">
        <v>63</v>
      </c>
      <c r="B17" s="18">
        <v>-23.790453918752796</v>
      </c>
      <c r="C17" s="18">
        <v>-18.284183558136444</v>
      </c>
      <c r="D17" s="18">
        <v>-9.9354834153840415</v>
      </c>
      <c r="E17" s="18">
        <v>-9.765365589956911</v>
      </c>
      <c r="F17" s="17">
        <v>14</v>
      </c>
      <c r="G17" s="17" t="s">
        <v>63</v>
      </c>
      <c r="H17" s="18">
        <v>-6.8950116350343569</v>
      </c>
      <c r="I17" s="18">
        <v>-0.12029357116018204</v>
      </c>
      <c r="J17" s="18">
        <v>7.3033320667164059</v>
      </c>
      <c r="K17" s="18">
        <v>3.6596354039987831</v>
      </c>
      <c r="L17" s="17"/>
      <c r="M17" s="17" t="s">
        <v>63</v>
      </c>
      <c r="N17" s="18">
        <v>-7.1507845072449161</v>
      </c>
      <c r="O17" s="18">
        <v>-1.0257270286927807</v>
      </c>
      <c r="P17" s="18">
        <v>5.5939961887160203</v>
      </c>
      <c r="Q17" s="18">
        <v>-1.211093334974215</v>
      </c>
      <c r="S17" s="17">
        <v>31.9</v>
      </c>
    </row>
    <row r="18" spans="1:19">
      <c r="A18" s="17" t="s">
        <v>64</v>
      </c>
      <c r="B18" s="18">
        <v>-14.522013101861114</v>
      </c>
      <c r="C18" s="18">
        <v>-1.9125862050223372</v>
      </c>
      <c r="D18" s="18">
        <v>-0.94421354464883167</v>
      </c>
      <c r="E18" s="18">
        <v>-0.77120917547905243</v>
      </c>
      <c r="F18" s="17">
        <v>15</v>
      </c>
      <c r="G18" s="17" t="s">
        <v>64</v>
      </c>
      <c r="H18" s="18">
        <v>6.5885987462017752</v>
      </c>
      <c r="I18" s="18">
        <v>19.999041519730021</v>
      </c>
      <c r="J18" s="18">
        <v>20.882010137176533</v>
      </c>
      <c r="K18" s="18">
        <v>21.001299693160654</v>
      </c>
      <c r="L18" s="17"/>
      <c r="M18" s="17" t="s">
        <v>64</v>
      </c>
      <c r="N18" s="18">
        <v>5.5579143924501091</v>
      </c>
      <c r="O18" s="18">
        <v>18.095554202434712</v>
      </c>
      <c r="P18" s="18">
        <v>18.307024903935844</v>
      </c>
      <c r="Q18" s="18">
        <v>17.137347195928406</v>
      </c>
      <c r="S18" s="17">
        <v>17.100000000000001</v>
      </c>
    </row>
    <row r="19" spans="1:19">
      <c r="A19" s="17" t="s">
        <v>65</v>
      </c>
      <c r="B19" s="18">
        <v>22.112807270493743</v>
      </c>
      <c r="C19" s="18">
        <v>32.95786570614986</v>
      </c>
      <c r="D19" s="18">
        <v>33.333555643771618</v>
      </c>
      <c r="E19" s="18">
        <v>33.264717851659874</v>
      </c>
      <c r="F19" s="17">
        <v>16</v>
      </c>
      <c r="G19" s="17" t="s">
        <v>65</v>
      </c>
      <c r="H19" s="18">
        <v>38.084179064476764</v>
      </c>
      <c r="I19" s="18">
        <v>50.171204302564696</v>
      </c>
      <c r="J19" s="18">
        <v>50.627905716624532</v>
      </c>
      <c r="K19" s="18">
        <v>50.533277284042292</v>
      </c>
      <c r="L19" s="17"/>
      <c r="M19" s="17" t="s">
        <v>65</v>
      </c>
      <c r="N19" s="18">
        <v>38.056443144618257</v>
      </c>
      <c r="O19" s="18">
        <v>48.679614221049604</v>
      </c>
      <c r="P19" s="18">
        <v>48.591888392949933</v>
      </c>
      <c r="Q19" s="18">
        <v>47.907275528466265</v>
      </c>
      <c r="S19" s="17">
        <v>47.9</v>
      </c>
    </row>
    <row r="20" spans="1:19">
      <c r="A20" s="17" t="s">
        <v>66</v>
      </c>
      <c r="B20" s="18">
        <v>62.544562125428897</v>
      </c>
      <c r="C20" s="18">
        <v>72.2429097008052</v>
      </c>
      <c r="D20" s="18">
        <v>73.452936269639238</v>
      </c>
      <c r="E20" s="18">
        <v>73.675388387398328</v>
      </c>
      <c r="F20" s="17">
        <v>17</v>
      </c>
      <c r="G20" s="17" t="s">
        <v>66</v>
      </c>
      <c r="H20" s="18">
        <v>72.785517165469244</v>
      </c>
      <c r="I20" s="18">
        <v>84.431277723101289</v>
      </c>
      <c r="J20" s="18">
        <v>85.609113054588136</v>
      </c>
      <c r="K20" s="18">
        <v>85.871725780352818</v>
      </c>
      <c r="L20" s="17"/>
      <c r="M20" s="17" t="s">
        <v>66</v>
      </c>
      <c r="N20" s="18">
        <v>74.112009497473181</v>
      </c>
      <c r="O20" s="18">
        <v>84.365953984123593</v>
      </c>
      <c r="P20" s="18">
        <v>84.586209818638224</v>
      </c>
      <c r="Q20" s="18">
        <v>83.725204033671929</v>
      </c>
      <c r="S20" s="17">
        <v>83.3</v>
      </c>
    </row>
    <row r="21" spans="1:19">
      <c r="A21" s="17" t="s">
        <v>67</v>
      </c>
      <c r="B21" s="18">
        <v>-354.69039498344705</v>
      </c>
      <c r="C21" s="18">
        <v>-305.84499275249516</v>
      </c>
      <c r="D21" s="18">
        <v>-70.969253668667733</v>
      </c>
      <c r="E21" s="18">
        <v>-79.302642579601709</v>
      </c>
      <c r="F21" s="17">
        <v>18</v>
      </c>
      <c r="G21" s="17" t="s">
        <v>67</v>
      </c>
      <c r="H21" s="18">
        <v>-331.79539712118066</v>
      </c>
      <c r="I21" s="18">
        <v>-273.97566777605778</v>
      </c>
      <c r="J21" s="18">
        <v>-60.669124482776979</v>
      </c>
      <c r="K21" s="18">
        <v>-68.031191438666369</v>
      </c>
      <c r="L21" s="17"/>
      <c r="M21" s="17" t="s">
        <v>67</v>
      </c>
      <c r="N21" s="18">
        <v>-330.49450717675489</v>
      </c>
      <c r="O21" s="18">
        <v>-271.64679176865928</v>
      </c>
      <c r="P21" s="18">
        <v>-60.950750746422138</v>
      </c>
      <c r="Q21" s="18">
        <v>-271.92879453794643</v>
      </c>
      <c r="S21" s="17">
        <v>-8.4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騰予 郭</cp:lastModifiedBy>
  <dcterms:created xsi:type="dcterms:W3CDTF">2023-10-14T06:57:59Z</dcterms:created>
  <dcterms:modified xsi:type="dcterms:W3CDTF">2023-10-23T22:53:57Z</dcterms:modified>
</cp:coreProperties>
</file>