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B6D454A-A353-4D23-819A-3A33F35DC06C}" xr6:coauthVersionLast="36" xr6:coauthVersionMax="47" xr10:uidLastSave="{00000000-0000-0000-0000-000000000000}"/>
  <bookViews>
    <workbookView xWindow="0" yWindow="0" windowWidth="38400" windowHeight="17256" xr2:uid="{571C3D42-B26C-4109-9990-1C7C4C184539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27" i="1" l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12" i="1"/>
  <c r="AA127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11" i="1"/>
  <c r="AG108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92" i="1"/>
  <c r="AA108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92" i="1"/>
  <c r="AG89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73" i="1"/>
  <c r="AA89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73" i="1"/>
  <c r="L62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44" i="1"/>
  <c r="L41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23" i="1"/>
  <c r="L20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" i="1"/>
  <c r="F62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44" i="1"/>
  <c r="F41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23" i="1"/>
  <c r="F20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12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11" i="1"/>
  <c r="AE107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92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73" i="1"/>
  <c r="U2" i="1" l="1"/>
  <c r="U3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" i="1"/>
  <c r="D3" i="1"/>
  <c r="D4" i="1"/>
  <c r="U45" i="1"/>
  <c r="U44" i="1"/>
  <c r="U24" i="1"/>
  <c r="U23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44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23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" i="1"/>
  <c r="P45" i="1"/>
  <c r="P44" i="1"/>
  <c r="P24" i="1"/>
  <c r="P23" i="1"/>
  <c r="P3" i="1"/>
  <c r="P2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44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23" i="1"/>
  <c r="C34" i="1"/>
</calcChain>
</file>

<file path=xl/sharedStrings.xml><?xml version="1.0" encoding="utf-8"?>
<sst xmlns="http://schemas.openxmlformats.org/spreadsheetml/2006/main" count="340" uniqueCount="45">
  <si>
    <t>H</t>
    <phoneticPr fontId="1" type="noConversion"/>
  </si>
  <si>
    <t>He</t>
    <phoneticPr fontId="1" type="noConversion"/>
  </si>
  <si>
    <t>Li</t>
    <phoneticPr fontId="1" type="noConversion"/>
  </si>
  <si>
    <t>Be</t>
    <phoneticPr fontId="1" type="noConversion"/>
  </si>
  <si>
    <t>B</t>
    <phoneticPr fontId="1" type="noConversion"/>
  </si>
  <si>
    <t>C</t>
    <phoneticPr fontId="1" type="noConversion"/>
  </si>
  <si>
    <t>N</t>
    <phoneticPr fontId="1" type="noConversion"/>
  </si>
  <si>
    <t>O</t>
    <phoneticPr fontId="1" type="noConversion"/>
  </si>
  <si>
    <t>F</t>
    <phoneticPr fontId="1" type="noConversion"/>
  </si>
  <si>
    <t>Ne</t>
    <phoneticPr fontId="1" type="noConversion"/>
  </si>
  <si>
    <t>Na</t>
    <phoneticPr fontId="1" type="noConversion"/>
  </si>
  <si>
    <t>Mg</t>
    <phoneticPr fontId="1" type="noConversion"/>
  </si>
  <si>
    <t>Al</t>
    <phoneticPr fontId="1" type="noConversion"/>
  </si>
  <si>
    <t>Si</t>
    <phoneticPr fontId="1" type="noConversion"/>
  </si>
  <si>
    <t>P</t>
    <phoneticPr fontId="1" type="noConversion"/>
  </si>
  <si>
    <t xml:space="preserve">S </t>
    <phoneticPr fontId="1" type="noConversion"/>
  </si>
  <si>
    <t>Cl</t>
    <phoneticPr fontId="1" type="noConversion"/>
  </si>
  <si>
    <t>Ar</t>
    <phoneticPr fontId="1" type="noConversion"/>
  </si>
  <si>
    <t>Neutral</t>
    <phoneticPr fontId="1" type="noConversion"/>
  </si>
  <si>
    <t>anion</t>
    <phoneticPr fontId="1" type="noConversion"/>
  </si>
  <si>
    <t>EA</t>
    <phoneticPr fontId="1" type="noConversion"/>
  </si>
  <si>
    <t>EA(exp.)</t>
    <phoneticPr fontId="1" type="noConversion"/>
  </si>
  <si>
    <t>B3LYP/6-31G**</t>
    <phoneticPr fontId="1" type="noConversion"/>
  </si>
  <si>
    <t>B3LYP/6-311G**</t>
    <phoneticPr fontId="1" type="noConversion"/>
  </si>
  <si>
    <t>B3LYP/6-31++G**</t>
    <phoneticPr fontId="1" type="noConversion"/>
  </si>
  <si>
    <t>MP2/6-311G**</t>
    <phoneticPr fontId="1" type="noConversion"/>
  </si>
  <si>
    <t>MP2/6-31++G**</t>
    <phoneticPr fontId="1" type="noConversion"/>
  </si>
  <si>
    <t>MP2/6-311++G**</t>
    <phoneticPr fontId="1" type="noConversion"/>
  </si>
  <si>
    <t>EA(exp,)</t>
    <phoneticPr fontId="1" type="noConversion"/>
  </si>
  <si>
    <t xml:space="preserve">B </t>
    <phoneticPr fontId="1" type="noConversion"/>
  </si>
  <si>
    <t>M062X/6-31G**</t>
    <phoneticPr fontId="1" type="noConversion"/>
  </si>
  <si>
    <t>M062X/6-311G**</t>
    <phoneticPr fontId="1" type="noConversion"/>
  </si>
  <si>
    <t>M062X/6-31++G**</t>
    <phoneticPr fontId="1" type="noConversion"/>
  </si>
  <si>
    <t>M062X/6-311++G**</t>
    <phoneticPr fontId="1" type="noConversion"/>
  </si>
  <si>
    <t>B3LYP/6-311++G**</t>
    <phoneticPr fontId="1" type="noConversion"/>
  </si>
  <si>
    <t>MP2/6-31G**</t>
    <phoneticPr fontId="1" type="noConversion"/>
  </si>
  <si>
    <t>B3LYP/6-31+G**</t>
    <phoneticPr fontId="1" type="noConversion"/>
  </si>
  <si>
    <t>B3LYP/6-311+G**</t>
    <phoneticPr fontId="1" type="noConversion"/>
  </si>
  <si>
    <t>MP2/6-31+G**</t>
    <phoneticPr fontId="1" type="noConversion"/>
  </si>
  <si>
    <t>MP2/6-311+G**</t>
    <phoneticPr fontId="1" type="noConversion"/>
  </si>
  <si>
    <t>M062X/6-31+G**</t>
    <phoneticPr fontId="1" type="noConversion"/>
  </si>
  <si>
    <t>M062X/6-311+G**</t>
    <phoneticPr fontId="1" type="noConversion"/>
  </si>
  <si>
    <t>N/A</t>
    <phoneticPr fontId="1" type="noConversion"/>
  </si>
  <si>
    <t>Element</t>
    <phoneticPr fontId="1" type="noConversion"/>
  </si>
  <si>
    <t>Error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</si>
</sst>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"/>
    <numFmt numFmtId="178" formatCode="0.00000"/>
    <numFmt numFmtId="184" formatCode="0.000_ "/>
  </numFmts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E3D4E5"/>
        <bgColor indexed="64"/>
      </patternFill>
    </fill>
  </fills>
  <borders count="2">
    <border>
      <left/>
      <right/>
      <top/>
      <bottom/>
      <diagonal/>
    </border>
    <border>
      <left style="medium">
        <color rgb="FFA394A5"/>
      </left>
      <right style="medium">
        <color rgb="FFA394A5"/>
      </right>
      <top style="medium">
        <color rgb="FFA394A5"/>
      </top>
      <bottom style="medium">
        <color rgb="FFA394A5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2" borderId="1" xfId="0" applyFont="1" applyFill="1" applyBorder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vertical="center"/>
    </xf>
    <xf numFmtId="176" fontId="2" fillId="0" borderId="0" xfId="0" applyNumberFormat="1" applyFont="1">
      <alignment vertical="center"/>
    </xf>
    <xf numFmtId="178" fontId="3" fillId="0" borderId="0" xfId="0" applyNumberFormat="1" applyFont="1">
      <alignment vertical="center"/>
    </xf>
    <xf numFmtId="184" fontId="3" fillId="0" borderId="0" xfId="0" applyNumberFormat="1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B3LYP/6-31G**</a:t>
            </a:r>
            <a:endParaRPr lang="zh-TW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工作表1!$D$1</c:f>
              <c:strCache>
                <c:ptCount val="1"/>
                <c:pt idx="0">
                  <c:v>EA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工作表1!$D$2:$D$19</c:f>
              <c:numCache>
                <c:formatCode>0.000</c:formatCode>
                <c:ptCount val="18"/>
                <c:pt idx="0">
                  <c:v>-1.0464806379999998</c:v>
                </c:pt>
                <c:pt idx="1">
                  <c:v>-35.986139335000004</c:v>
                </c:pt>
                <c:pt idx="2">
                  <c:v>0.15880339599998661</c:v>
                </c:pt>
                <c:pt idx="3">
                  <c:v>-1.4875437370000066</c:v>
                </c:pt>
                <c:pt idx="4">
                  <c:v>-1.0823175249999668</c:v>
                </c:pt>
                <c:pt idx="5">
                  <c:v>-5.4639688000096935E-2</c:v>
                </c:pt>
                <c:pt idx="6">
                  <c:v>-1.5197887720000425</c:v>
                </c:pt>
                <c:pt idx="7">
                  <c:v>-0.21469478999970265</c:v>
                </c:pt>
                <c:pt idx="8">
                  <c:v>1.0491473159999949</c:v>
                </c:pt>
                <c:pt idx="9">
                  <c:v>-43.757900256000084</c:v>
                </c:pt>
                <c:pt idx="10">
                  <c:v>0.44457331800051259</c:v>
                </c:pt>
                <c:pt idx="11">
                  <c:v>-0.75265625999992791</c:v>
                </c:pt>
                <c:pt idx="12">
                  <c:v>3.3768850999813992E-2</c:v>
                </c:pt>
                <c:pt idx="13">
                  <c:v>0.94631694700053326</c:v>
                </c:pt>
                <c:pt idx="14">
                  <c:v>0.28585155499908727</c:v>
                </c:pt>
                <c:pt idx="15">
                  <c:v>1.6514355899990609</c:v>
                </c:pt>
                <c:pt idx="16">
                  <c:v>3.1558229359997059</c:v>
                </c:pt>
                <c:pt idx="17">
                  <c:v>-14.387952305001264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51-46E5-877F-E2624D366360}"/>
            </c:ext>
          </c:extLst>
        </c:ser>
        <c:ser>
          <c:idx val="1"/>
          <c:order val="1"/>
          <c:tx>
            <c:strRef>
              <c:f>工作表1!$E$1</c:f>
              <c:strCache>
                <c:ptCount val="1"/>
                <c:pt idx="0">
                  <c:v>EA(exp.)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工作表1!$E$2:$E$19</c:f>
              <c:numCache>
                <c:formatCode>0.000</c:formatCode>
                <c:ptCount val="18"/>
                <c:pt idx="0">
                  <c:v>0.75419000000000003</c:v>
                </c:pt>
                <c:pt idx="1">
                  <c:v>-0.51819999999999999</c:v>
                </c:pt>
                <c:pt idx="2">
                  <c:v>0.61758999999999997</c:v>
                </c:pt>
                <c:pt idx="3">
                  <c:v>-0.51819999999999999</c:v>
                </c:pt>
                <c:pt idx="4">
                  <c:v>0.27974300000000002</c:v>
                </c:pt>
                <c:pt idx="5">
                  <c:v>1.262114</c:v>
                </c:pt>
                <c:pt idx="6">
                  <c:v>-7.2539999999999993E-2</c:v>
                </c:pt>
                <c:pt idx="7">
                  <c:v>1.4619800000000001</c:v>
                </c:pt>
                <c:pt idx="8">
                  <c:v>3.4012899999999999</c:v>
                </c:pt>
                <c:pt idx="9">
                  <c:v>-1.2437</c:v>
                </c:pt>
                <c:pt idx="10">
                  <c:v>0.54795000000000005</c:v>
                </c:pt>
                <c:pt idx="11">
                  <c:v>-0.41455999999999998</c:v>
                </c:pt>
                <c:pt idx="12">
                  <c:v>0.43381599999999998</c:v>
                </c:pt>
                <c:pt idx="13">
                  <c:v>1.389518</c:v>
                </c:pt>
                <c:pt idx="14">
                  <c:v>0.74651000000000001</c:v>
                </c:pt>
                <c:pt idx="15">
                  <c:v>2.0771030000000001</c:v>
                </c:pt>
                <c:pt idx="16">
                  <c:v>3.612724</c:v>
                </c:pt>
                <c:pt idx="17">
                  <c:v>-0.99490000000000001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51-46E5-877F-E2624D366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3051776"/>
        <c:axId val="1403046368"/>
      </c:lineChart>
      <c:catAx>
        <c:axId val="1403051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atomic</a:t>
                </a:r>
                <a:r>
                  <a:rPr lang="en-US" altLang="zh-TW" baseline="0"/>
                  <a:t> number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03046368"/>
        <c:crosses val="autoZero"/>
        <c:auto val="1"/>
        <c:lblAlgn val="ctr"/>
        <c:lblOffset val="100"/>
        <c:noMultiLvlLbl val="0"/>
      </c:catAx>
      <c:valAx>
        <c:axId val="14030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EA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03051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MP2/6-311+G**</a:t>
            </a:r>
            <a:endParaRPr lang="zh-TW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工作表1!$AE$91</c:f>
              <c:strCache>
                <c:ptCount val="1"/>
                <c:pt idx="0">
                  <c:v>EA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工作表1!$AB$92:$AB$107</c:f>
              <c:strCache>
                <c:ptCount val="16"/>
                <c:pt idx="0">
                  <c:v>Li</c:v>
                </c:pt>
                <c:pt idx="1">
                  <c:v>Be</c:v>
                </c:pt>
                <c:pt idx="2">
                  <c:v>B</c:v>
                </c:pt>
                <c:pt idx="3">
                  <c:v>C</c:v>
                </c:pt>
                <c:pt idx="4">
                  <c:v>N</c:v>
                </c:pt>
                <c:pt idx="5">
                  <c:v>O</c:v>
                </c:pt>
                <c:pt idx="6">
                  <c:v>F</c:v>
                </c:pt>
                <c:pt idx="7">
                  <c:v>Ne</c:v>
                </c:pt>
                <c:pt idx="8">
                  <c:v>Na</c:v>
                </c:pt>
                <c:pt idx="9">
                  <c:v>Mg</c:v>
                </c:pt>
                <c:pt idx="10">
                  <c:v>Al</c:v>
                </c:pt>
                <c:pt idx="11">
                  <c:v>Si</c:v>
                </c:pt>
                <c:pt idx="12">
                  <c:v>P</c:v>
                </c:pt>
                <c:pt idx="13">
                  <c:v>S </c:v>
                </c:pt>
                <c:pt idx="14">
                  <c:v>Cl</c:v>
                </c:pt>
                <c:pt idx="15">
                  <c:v>Ar</c:v>
                </c:pt>
              </c:strCache>
            </c:strRef>
          </c:cat>
          <c:val>
            <c:numRef>
              <c:f>工作表1!$AE$92:$AE$107</c:f>
              <c:numCache>
                <c:formatCode>0.000</c:formatCode>
                <c:ptCount val="16"/>
                <c:pt idx="0">
                  <c:v>0.28514679009998689</c:v>
                </c:pt>
                <c:pt idx="1">
                  <c:v>-0.61730874600000563</c:v>
                </c:pt>
                <c:pt idx="2">
                  <c:v>1.6272178000002677E-2</c:v>
                </c:pt>
                <c:pt idx="3">
                  <c:v>1.0531201220000184</c:v>
                </c:pt>
                <c:pt idx="4">
                  <c:v>-0.8892826909999082</c:v>
                </c:pt>
                <c:pt idx="5">
                  <c:v>1.0010654789999687</c:v>
                </c:pt>
                <c:pt idx="6">
                  <c:v>3.2408028889997658</c:v>
                </c:pt>
                <c:pt idx="7">
                  <c:v>-7.3213916599998932</c:v>
                </c:pt>
                <c:pt idx="8">
                  <c:v>0.26476302999974061</c:v>
                </c:pt>
                <c:pt idx="9">
                  <c:v>-0.47347139999947657</c:v>
                </c:pt>
                <c:pt idx="10">
                  <c:v>9.3877949999636195E-2</c:v>
                </c:pt>
                <c:pt idx="11">
                  <c:v>-0.42340315999982525</c:v>
                </c:pt>
                <c:pt idx="12">
                  <c:v>-3.3197420001256715E-2</c:v>
                </c:pt>
                <c:pt idx="13">
                  <c:v>1.4424551099992386</c:v>
                </c:pt>
                <c:pt idx="14">
                  <c:v>3.1948435100001813</c:v>
                </c:pt>
                <c:pt idx="15">
                  <c:v>-3.4389261799979982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9-4EB7-A14B-72EABC8AA5C3}"/>
            </c:ext>
          </c:extLst>
        </c:ser>
        <c:ser>
          <c:idx val="1"/>
          <c:order val="1"/>
          <c:tx>
            <c:strRef>
              <c:f>工作表1!$AF$91</c:f>
              <c:strCache>
                <c:ptCount val="1"/>
                <c:pt idx="0">
                  <c:v>EA(exp.)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工作表1!$AB$92:$AB$107</c:f>
              <c:strCache>
                <c:ptCount val="16"/>
                <c:pt idx="0">
                  <c:v>Li</c:v>
                </c:pt>
                <c:pt idx="1">
                  <c:v>Be</c:v>
                </c:pt>
                <c:pt idx="2">
                  <c:v>B</c:v>
                </c:pt>
                <c:pt idx="3">
                  <c:v>C</c:v>
                </c:pt>
                <c:pt idx="4">
                  <c:v>N</c:v>
                </c:pt>
                <c:pt idx="5">
                  <c:v>O</c:v>
                </c:pt>
                <c:pt idx="6">
                  <c:v>F</c:v>
                </c:pt>
                <c:pt idx="7">
                  <c:v>Ne</c:v>
                </c:pt>
                <c:pt idx="8">
                  <c:v>Na</c:v>
                </c:pt>
                <c:pt idx="9">
                  <c:v>Mg</c:v>
                </c:pt>
                <c:pt idx="10">
                  <c:v>Al</c:v>
                </c:pt>
                <c:pt idx="11">
                  <c:v>Si</c:v>
                </c:pt>
                <c:pt idx="12">
                  <c:v>P</c:v>
                </c:pt>
                <c:pt idx="13">
                  <c:v>S </c:v>
                </c:pt>
                <c:pt idx="14">
                  <c:v>Cl</c:v>
                </c:pt>
                <c:pt idx="15">
                  <c:v>Ar</c:v>
                </c:pt>
              </c:strCache>
            </c:strRef>
          </c:cat>
          <c:val>
            <c:numRef>
              <c:f>工作表1!$AF$92:$AF$107</c:f>
              <c:numCache>
                <c:formatCode>0.000</c:formatCode>
                <c:ptCount val="16"/>
                <c:pt idx="0">
                  <c:v>0.61758999999999997</c:v>
                </c:pt>
                <c:pt idx="1">
                  <c:v>-0.51819999999999999</c:v>
                </c:pt>
                <c:pt idx="2">
                  <c:v>0.27974300000000002</c:v>
                </c:pt>
                <c:pt idx="3">
                  <c:v>1.262114</c:v>
                </c:pt>
                <c:pt idx="4">
                  <c:v>-7.2539999999999993E-2</c:v>
                </c:pt>
                <c:pt idx="5">
                  <c:v>1.4619800000000001</c:v>
                </c:pt>
                <c:pt idx="6">
                  <c:v>3.4012899999999999</c:v>
                </c:pt>
                <c:pt idx="7">
                  <c:v>-1.2437</c:v>
                </c:pt>
                <c:pt idx="8">
                  <c:v>0.54795099999999997</c:v>
                </c:pt>
                <c:pt idx="9">
                  <c:v>-0.41455999999999998</c:v>
                </c:pt>
                <c:pt idx="10">
                  <c:v>0.43381599999999998</c:v>
                </c:pt>
                <c:pt idx="11">
                  <c:v>1.389518</c:v>
                </c:pt>
                <c:pt idx="12">
                  <c:v>0.74651000000000001</c:v>
                </c:pt>
                <c:pt idx="13">
                  <c:v>2.0771030000000001</c:v>
                </c:pt>
                <c:pt idx="14">
                  <c:v>3.612724</c:v>
                </c:pt>
                <c:pt idx="15">
                  <c:v>-0.99490000000000001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9-4EB7-A14B-72EABC8AA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0992943"/>
        <c:axId val="1645274335"/>
      </c:lineChart>
      <c:catAx>
        <c:axId val="165099294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element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645274335"/>
        <c:crosses val="autoZero"/>
        <c:auto val="1"/>
        <c:lblAlgn val="ctr"/>
        <c:lblOffset val="100"/>
        <c:noMultiLvlLbl val="0"/>
      </c:catAx>
      <c:valAx>
        <c:axId val="1645274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EA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650992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M062X/6-31+G**</a:t>
            </a:r>
            <a:endParaRPr lang="zh-TW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工作表1!$Y$110</c:f>
              <c:strCache>
                <c:ptCount val="1"/>
                <c:pt idx="0">
                  <c:v>EA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工作表1!$V$111:$V$126</c:f>
              <c:strCache>
                <c:ptCount val="16"/>
                <c:pt idx="0">
                  <c:v>Li</c:v>
                </c:pt>
                <c:pt idx="1">
                  <c:v>Be</c:v>
                </c:pt>
                <c:pt idx="2">
                  <c:v>B</c:v>
                </c:pt>
                <c:pt idx="3">
                  <c:v>C</c:v>
                </c:pt>
                <c:pt idx="4">
                  <c:v>N</c:v>
                </c:pt>
                <c:pt idx="5">
                  <c:v>O</c:v>
                </c:pt>
                <c:pt idx="6">
                  <c:v>F</c:v>
                </c:pt>
                <c:pt idx="7">
                  <c:v>Ne</c:v>
                </c:pt>
                <c:pt idx="8">
                  <c:v>Na</c:v>
                </c:pt>
                <c:pt idx="9">
                  <c:v>Mg</c:v>
                </c:pt>
                <c:pt idx="10">
                  <c:v>Al</c:v>
                </c:pt>
                <c:pt idx="11">
                  <c:v>Si</c:v>
                </c:pt>
                <c:pt idx="12">
                  <c:v>P</c:v>
                </c:pt>
                <c:pt idx="13">
                  <c:v>S </c:v>
                </c:pt>
                <c:pt idx="14">
                  <c:v>Cl</c:v>
                </c:pt>
                <c:pt idx="15">
                  <c:v>Ar</c:v>
                </c:pt>
              </c:strCache>
            </c:strRef>
          </c:cat>
          <c:val>
            <c:numRef>
              <c:f>工作表1!$Y$111:$Y$126</c:f>
              <c:numCache>
                <c:formatCode>0.000</c:formatCode>
                <c:ptCount val="16"/>
                <c:pt idx="0">
                  <c:v>0.49637489869999768</c:v>
                </c:pt>
                <c:pt idx="1">
                  <c:v>-0.46092712900001914</c:v>
                </c:pt>
                <c:pt idx="2">
                  <c:v>0.18103478300000053</c:v>
                </c:pt>
                <c:pt idx="3">
                  <c:v>1.1908622039998888</c:v>
                </c:pt>
                <c:pt idx="4">
                  <c:v>-0.25227318099995244</c:v>
                </c:pt>
                <c:pt idx="5">
                  <c:v>1.3059919450000061</c:v>
                </c:pt>
                <c:pt idx="6">
                  <c:v>3.1851291829999595</c:v>
                </c:pt>
                <c:pt idx="7">
                  <c:v>-7.0617987200002466</c:v>
                </c:pt>
                <c:pt idx="8">
                  <c:v>0.56435613999970946</c:v>
                </c:pt>
                <c:pt idx="9">
                  <c:v>-0.41823307000050436</c:v>
                </c:pt>
                <c:pt idx="10">
                  <c:v>0.2443547800002232</c:v>
                </c:pt>
                <c:pt idx="11">
                  <c:v>0.24326633999987773</c:v>
                </c:pt>
                <c:pt idx="12">
                  <c:v>0.79374486999904914</c:v>
                </c:pt>
                <c:pt idx="13">
                  <c:v>2.1069477299997974</c:v>
                </c:pt>
                <c:pt idx="14">
                  <c:v>3.6680427999995717</c:v>
                </c:pt>
                <c:pt idx="15">
                  <c:v>-2.643004429999805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BD-4D99-9F8D-FB3298631428}"/>
            </c:ext>
          </c:extLst>
        </c:ser>
        <c:ser>
          <c:idx val="1"/>
          <c:order val="1"/>
          <c:tx>
            <c:strRef>
              <c:f>工作表1!$Z$110</c:f>
              <c:strCache>
                <c:ptCount val="1"/>
                <c:pt idx="0">
                  <c:v>EA(exp.)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工作表1!$V$111:$V$126</c:f>
              <c:strCache>
                <c:ptCount val="16"/>
                <c:pt idx="0">
                  <c:v>Li</c:v>
                </c:pt>
                <c:pt idx="1">
                  <c:v>Be</c:v>
                </c:pt>
                <c:pt idx="2">
                  <c:v>B</c:v>
                </c:pt>
                <c:pt idx="3">
                  <c:v>C</c:v>
                </c:pt>
                <c:pt idx="4">
                  <c:v>N</c:v>
                </c:pt>
                <c:pt idx="5">
                  <c:v>O</c:v>
                </c:pt>
                <c:pt idx="6">
                  <c:v>F</c:v>
                </c:pt>
                <c:pt idx="7">
                  <c:v>Ne</c:v>
                </c:pt>
                <c:pt idx="8">
                  <c:v>Na</c:v>
                </c:pt>
                <c:pt idx="9">
                  <c:v>Mg</c:v>
                </c:pt>
                <c:pt idx="10">
                  <c:v>Al</c:v>
                </c:pt>
                <c:pt idx="11">
                  <c:v>Si</c:v>
                </c:pt>
                <c:pt idx="12">
                  <c:v>P</c:v>
                </c:pt>
                <c:pt idx="13">
                  <c:v>S </c:v>
                </c:pt>
                <c:pt idx="14">
                  <c:v>Cl</c:v>
                </c:pt>
                <c:pt idx="15">
                  <c:v>Ar</c:v>
                </c:pt>
              </c:strCache>
            </c:strRef>
          </c:cat>
          <c:val>
            <c:numRef>
              <c:f>工作表1!$Z$111:$Z$126</c:f>
              <c:numCache>
                <c:formatCode>0.000</c:formatCode>
                <c:ptCount val="16"/>
                <c:pt idx="0">
                  <c:v>0.61758999999999997</c:v>
                </c:pt>
                <c:pt idx="1">
                  <c:v>-0.51819999999999999</c:v>
                </c:pt>
                <c:pt idx="2">
                  <c:v>0.27974300000000002</c:v>
                </c:pt>
                <c:pt idx="3">
                  <c:v>1.262114</c:v>
                </c:pt>
                <c:pt idx="4">
                  <c:v>-7.2539999999999993E-2</c:v>
                </c:pt>
                <c:pt idx="5">
                  <c:v>1.4619800000000001</c:v>
                </c:pt>
                <c:pt idx="6">
                  <c:v>3.4012899999999999</c:v>
                </c:pt>
                <c:pt idx="7">
                  <c:v>-1.2437</c:v>
                </c:pt>
                <c:pt idx="8">
                  <c:v>0.54795099999999997</c:v>
                </c:pt>
                <c:pt idx="9">
                  <c:v>-0.41455999999999998</c:v>
                </c:pt>
                <c:pt idx="10">
                  <c:v>0.43381599999999998</c:v>
                </c:pt>
                <c:pt idx="11">
                  <c:v>1.389518</c:v>
                </c:pt>
                <c:pt idx="12">
                  <c:v>0.74651000000000001</c:v>
                </c:pt>
                <c:pt idx="13">
                  <c:v>2.0771030000000001</c:v>
                </c:pt>
                <c:pt idx="14">
                  <c:v>3.612724</c:v>
                </c:pt>
                <c:pt idx="15">
                  <c:v>-0.99490000000000001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BD-4D99-9F8D-FB3298631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0978943"/>
        <c:axId val="1645275167"/>
      </c:lineChart>
      <c:catAx>
        <c:axId val="165097894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element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645275167"/>
        <c:crosses val="autoZero"/>
        <c:auto val="1"/>
        <c:lblAlgn val="ctr"/>
        <c:lblOffset val="100"/>
        <c:noMultiLvlLbl val="0"/>
      </c:catAx>
      <c:valAx>
        <c:axId val="1645275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EA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650978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M062X/6-311+G**</a:t>
            </a:r>
            <a:endParaRPr lang="zh-TW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工作表1!$AE$110</c:f>
              <c:strCache>
                <c:ptCount val="1"/>
                <c:pt idx="0">
                  <c:v>EA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工作表1!$AB$111:$AB$126</c:f>
              <c:strCache>
                <c:ptCount val="16"/>
                <c:pt idx="0">
                  <c:v>Li</c:v>
                </c:pt>
                <c:pt idx="1">
                  <c:v>Be</c:v>
                </c:pt>
                <c:pt idx="2">
                  <c:v>B</c:v>
                </c:pt>
                <c:pt idx="3">
                  <c:v>C</c:v>
                </c:pt>
                <c:pt idx="4">
                  <c:v>N</c:v>
                </c:pt>
                <c:pt idx="5">
                  <c:v>O</c:v>
                </c:pt>
                <c:pt idx="6">
                  <c:v>F</c:v>
                </c:pt>
                <c:pt idx="7">
                  <c:v>Ne</c:v>
                </c:pt>
                <c:pt idx="8">
                  <c:v>Na</c:v>
                </c:pt>
                <c:pt idx="9">
                  <c:v>Mg</c:v>
                </c:pt>
                <c:pt idx="10">
                  <c:v>Al</c:v>
                </c:pt>
                <c:pt idx="11">
                  <c:v>Si</c:v>
                </c:pt>
                <c:pt idx="12">
                  <c:v>P</c:v>
                </c:pt>
                <c:pt idx="13">
                  <c:v>S </c:v>
                </c:pt>
                <c:pt idx="14">
                  <c:v>Cl</c:v>
                </c:pt>
                <c:pt idx="15">
                  <c:v>Ar</c:v>
                </c:pt>
              </c:strCache>
            </c:strRef>
          </c:cat>
          <c:val>
            <c:numRef>
              <c:f>工作表1!$AE$111:$AE$126</c:f>
              <c:numCache>
                <c:formatCode>0.000</c:formatCode>
                <c:ptCount val="16"/>
                <c:pt idx="0" formatCode="General">
                  <c:v>0</c:v>
                </c:pt>
                <c:pt idx="1">
                  <c:v>-0.45564819500000631</c:v>
                </c:pt>
                <c:pt idx="2">
                  <c:v>0.22027304500002315</c:v>
                </c:pt>
                <c:pt idx="3">
                  <c:v>1.2484951020001624</c:v>
                </c:pt>
                <c:pt idx="4">
                  <c:v>-0.25341604300016052</c:v>
                </c:pt>
                <c:pt idx="5">
                  <c:v>1.3073524950000515</c:v>
                </c:pt>
                <c:pt idx="6">
                  <c:v>3.1750611129998574</c:v>
                </c:pt>
                <c:pt idx="7">
                  <c:v>-6.7317292899998851</c:v>
                </c:pt>
                <c:pt idx="8">
                  <c:v>0.56571669000014124</c:v>
                </c:pt>
                <c:pt idx="9">
                  <c:v>-0.41170242999997819</c:v>
                </c:pt>
                <c:pt idx="10">
                  <c:v>0.25333440999997991</c:v>
                </c:pt>
                <c:pt idx="11">
                  <c:v>0.24625955000005442</c:v>
                </c:pt>
                <c:pt idx="12">
                  <c:v>0.80544560000044296</c:v>
                </c:pt>
                <c:pt idx="13">
                  <c:v>2.1083082799994561</c:v>
                </c:pt>
                <c:pt idx="14">
                  <c:v>3.6862741699999448</c:v>
                </c:pt>
                <c:pt idx="15">
                  <c:v>-3.0245026499987029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93-4814-9D5D-11D736BF1C12}"/>
            </c:ext>
          </c:extLst>
        </c:ser>
        <c:ser>
          <c:idx val="1"/>
          <c:order val="1"/>
          <c:tx>
            <c:strRef>
              <c:f>工作表1!$AF$110</c:f>
              <c:strCache>
                <c:ptCount val="1"/>
                <c:pt idx="0">
                  <c:v>EA(exp.)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工作表1!$AB$111:$AB$126</c:f>
              <c:strCache>
                <c:ptCount val="16"/>
                <c:pt idx="0">
                  <c:v>Li</c:v>
                </c:pt>
                <c:pt idx="1">
                  <c:v>Be</c:v>
                </c:pt>
                <c:pt idx="2">
                  <c:v>B</c:v>
                </c:pt>
                <c:pt idx="3">
                  <c:v>C</c:v>
                </c:pt>
                <c:pt idx="4">
                  <c:v>N</c:v>
                </c:pt>
                <c:pt idx="5">
                  <c:v>O</c:v>
                </c:pt>
                <c:pt idx="6">
                  <c:v>F</c:v>
                </c:pt>
                <c:pt idx="7">
                  <c:v>Ne</c:v>
                </c:pt>
                <c:pt idx="8">
                  <c:v>Na</c:v>
                </c:pt>
                <c:pt idx="9">
                  <c:v>Mg</c:v>
                </c:pt>
                <c:pt idx="10">
                  <c:v>Al</c:v>
                </c:pt>
                <c:pt idx="11">
                  <c:v>Si</c:v>
                </c:pt>
                <c:pt idx="12">
                  <c:v>P</c:v>
                </c:pt>
                <c:pt idx="13">
                  <c:v>S </c:v>
                </c:pt>
                <c:pt idx="14">
                  <c:v>Cl</c:v>
                </c:pt>
                <c:pt idx="15">
                  <c:v>Ar</c:v>
                </c:pt>
              </c:strCache>
            </c:strRef>
          </c:cat>
          <c:val>
            <c:numRef>
              <c:f>工作表1!$AF$111:$AF$126</c:f>
              <c:numCache>
                <c:formatCode>0.000</c:formatCode>
                <c:ptCount val="16"/>
                <c:pt idx="0">
                  <c:v>0.61758999999999997</c:v>
                </c:pt>
                <c:pt idx="1">
                  <c:v>-0.51819999999999999</c:v>
                </c:pt>
                <c:pt idx="2">
                  <c:v>0.27974300000000002</c:v>
                </c:pt>
                <c:pt idx="3">
                  <c:v>1.262114</c:v>
                </c:pt>
                <c:pt idx="4">
                  <c:v>-7.2539999999999993E-2</c:v>
                </c:pt>
                <c:pt idx="5">
                  <c:v>1.4619800000000001</c:v>
                </c:pt>
                <c:pt idx="6">
                  <c:v>3.4012899999999999</c:v>
                </c:pt>
                <c:pt idx="7">
                  <c:v>-1.2437</c:v>
                </c:pt>
                <c:pt idx="8">
                  <c:v>0.54795099999999997</c:v>
                </c:pt>
                <c:pt idx="9">
                  <c:v>-0.41455999999999998</c:v>
                </c:pt>
                <c:pt idx="10">
                  <c:v>0.43381599999999998</c:v>
                </c:pt>
                <c:pt idx="11">
                  <c:v>1.389518</c:v>
                </c:pt>
                <c:pt idx="12">
                  <c:v>0.74651000000000001</c:v>
                </c:pt>
                <c:pt idx="13">
                  <c:v>2.0771030000000001</c:v>
                </c:pt>
                <c:pt idx="14">
                  <c:v>3.612724</c:v>
                </c:pt>
                <c:pt idx="15">
                  <c:v>-0.99490000000000001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93-4814-9D5D-11D736BF1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2381151"/>
        <c:axId val="1657082319"/>
      </c:lineChart>
      <c:catAx>
        <c:axId val="17323811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element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657082319"/>
        <c:crosses val="autoZero"/>
        <c:auto val="1"/>
        <c:lblAlgn val="ctr"/>
        <c:lblOffset val="100"/>
        <c:noMultiLvlLbl val="0"/>
      </c:catAx>
      <c:valAx>
        <c:axId val="1657082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EA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732381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B3LYP/6-311G</a:t>
            </a:r>
            <a:r>
              <a:rPr lang="zh-TW" altLang="en-US"/>
              <a:t>**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工作表1!$J$1</c:f>
              <c:strCache>
                <c:ptCount val="1"/>
                <c:pt idx="0">
                  <c:v>EA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工作表1!$J$2:$J$19</c:f>
              <c:numCache>
                <c:formatCode>0.000</c:formatCode>
                <c:ptCount val="18"/>
                <c:pt idx="0">
                  <c:v>0.20974238799999828</c:v>
                </c:pt>
                <c:pt idx="1">
                  <c:v>-21.385097689000002</c:v>
                </c:pt>
                <c:pt idx="2">
                  <c:v>0.42432833400000292</c:v>
                </c:pt>
                <c:pt idx="3">
                  <c:v>-0.73575822900000698</c:v>
                </c:pt>
                <c:pt idx="4">
                  <c:v>-0.27785152100004751</c:v>
                </c:pt>
                <c:pt idx="5">
                  <c:v>0.55028805300003902</c:v>
                </c:pt>
                <c:pt idx="6">
                  <c:v>-1.1907533599999702</c:v>
                </c:pt>
                <c:pt idx="7">
                  <c:v>0.15567413099983923</c:v>
                </c:pt>
                <c:pt idx="8">
                  <c:v>1.837749307000041</c:v>
                </c:pt>
                <c:pt idx="9">
                  <c:v>-35.268122677999628</c:v>
                </c:pt>
                <c:pt idx="10">
                  <c:v>0.44615155599962142</c:v>
                </c:pt>
                <c:pt idx="11">
                  <c:v>-0.59788009200014169</c:v>
                </c:pt>
                <c:pt idx="12">
                  <c:v>0.23439555399984621</c:v>
                </c:pt>
                <c:pt idx="13">
                  <c:v>1.1092564150005904</c:v>
                </c:pt>
                <c:pt idx="14">
                  <c:v>0.86737783600030249</c:v>
                </c:pt>
                <c:pt idx="15">
                  <c:v>2.1755194499999084</c:v>
                </c:pt>
                <c:pt idx="16">
                  <c:v>3.660804673999285</c:v>
                </c:pt>
                <c:pt idx="17">
                  <c:v>-11.879206948999682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D1-4107-8AC7-961960D5CB12}"/>
            </c:ext>
          </c:extLst>
        </c:ser>
        <c:ser>
          <c:idx val="1"/>
          <c:order val="1"/>
          <c:tx>
            <c:strRef>
              <c:f>工作表1!$K$1</c:f>
              <c:strCache>
                <c:ptCount val="1"/>
                <c:pt idx="0">
                  <c:v>EA(exp.)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工作表1!$K$2:$K$19</c:f>
              <c:numCache>
                <c:formatCode>0.000</c:formatCode>
                <c:ptCount val="18"/>
                <c:pt idx="0">
                  <c:v>0.75419000000000003</c:v>
                </c:pt>
                <c:pt idx="1">
                  <c:v>-0.51819999999999999</c:v>
                </c:pt>
                <c:pt idx="2">
                  <c:v>0.61758999999999997</c:v>
                </c:pt>
                <c:pt idx="3">
                  <c:v>-0.51819999999999999</c:v>
                </c:pt>
                <c:pt idx="4">
                  <c:v>0.27974300000000002</c:v>
                </c:pt>
                <c:pt idx="5">
                  <c:v>1.262114</c:v>
                </c:pt>
                <c:pt idx="6">
                  <c:v>-7.2539999999999993E-2</c:v>
                </c:pt>
                <c:pt idx="7">
                  <c:v>1.4619800000000001</c:v>
                </c:pt>
                <c:pt idx="8">
                  <c:v>3.4012899999999999</c:v>
                </c:pt>
                <c:pt idx="9">
                  <c:v>-1.2437</c:v>
                </c:pt>
                <c:pt idx="10">
                  <c:v>0.54795099999999997</c:v>
                </c:pt>
                <c:pt idx="11">
                  <c:v>-0.41455999999999998</c:v>
                </c:pt>
                <c:pt idx="12">
                  <c:v>0.43381599999999998</c:v>
                </c:pt>
                <c:pt idx="13">
                  <c:v>1.389518</c:v>
                </c:pt>
                <c:pt idx="14">
                  <c:v>0.74651000000000001</c:v>
                </c:pt>
                <c:pt idx="15">
                  <c:v>2.0771030000000001</c:v>
                </c:pt>
                <c:pt idx="16">
                  <c:v>3.612724</c:v>
                </c:pt>
                <c:pt idx="17">
                  <c:v>-0.99490000000000001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D1-4107-8AC7-961960D5C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867184"/>
        <c:axId val="168868016"/>
      </c:lineChart>
      <c:catAx>
        <c:axId val="168867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atomic 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68868016"/>
        <c:crosses val="autoZero"/>
        <c:auto val="1"/>
        <c:lblAlgn val="ctr"/>
        <c:lblOffset val="100"/>
        <c:noMultiLvlLbl val="0"/>
      </c:catAx>
      <c:valAx>
        <c:axId val="16886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EA</a:t>
                </a:r>
                <a:r>
                  <a:rPr lang="en-US" altLang="zh-TW" baseline="0"/>
                  <a:t> (Unit:eV)</a:t>
                </a:r>
                <a:endParaRPr lang="en-US" alt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6886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MP2/6-31G**</a:t>
            </a:r>
            <a:endParaRPr lang="zh-TW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工作表1!$D$22</c:f>
              <c:strCache>
                <c:ptCount val="1"/>
                <c:pt idx="0">
                  <c:v>EA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工作表1!$D$23:$D$40</c:f>
              <c:numCache>
                <c:formatCode>0.000</c:formatCode>
                <c:ptCount val="18"/>
                <c:pt idx="0">
                  <c:v>-1.7100752949999996</c:v>
                </c:pt>
                <c:pt idx="1">
                  <c:v>-37.320593985999999</c:v>
                </c:pt>
                <c:pt idx="2">
                  <c:v>-0.19012325699999</c:v>
                </c:pt>
                <c:pt idx="3">
                  <c:v>-1.963926714000011</c:v>
                </c:pt>
                <c:pt idx="4">
                  <c:v>-1.4413122479999974</c:v>
                </c:pt>
                <c:pt idx="5">
                  <c:v>-0.23412344399995316</c:v>
                </c:pt>
                <c:pt idx="6">
                  <c:v>-2.349588217000095</c:v>
                </c:pt>
                <c:pt idx="7">
                  <c:v>-0.60631550200011242</c:v>
                </c:pt>
                <c:pt idx="8">
                  <c:v>1.0703718959997714</c:v>
                </c:pt>
                <c:pt idx="9">
                  <c:v>-46.306672992999601</c:v>
                </c:pt>
                <c:pt idx="10">
                  <c:v>6.0490053000407155E-2</c:v>
                </c:pt>
                <c:pt idx="11">
                  <c:v>-0.99959608499981156</c:v>
                </c:pt>
                <c:pt idx="12">
                  <c:v>-0.21725262400059187</c:v>
                </c:pt>
                <c:pt idx="13">
                  <c:v>0.76166310099961598</c:v>
                </c:pt>
                <c:pt idx="14">
                  <c:v>-0.62974417300012453</c:v>
                </c:pt>
                <c:pt idx="15">
                  <c:v>0.95888842899972859</c:v>
                </c:pt>
                <c:pt idx="16">
                  <c:v>2.712174791999951</c:v>
                </c:pt>
                <c:pt idx="17">
                  <c:v>-15.380609585000807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F6-4C39-BE4E-2D6272837D0A}"/>
            </c:ext>
          </c:extLst>
        </c:ser>
        <c:ser>
          <c:idx val="1"/>
          <c:order val="1"/>
          <c:tx>
            <c:strRef>
              <c:f>工作表1!$E$22</c:f>
              <c:strCache>
                <c:ptCount val="1"/>
                <c:pt idx="0">
                  <c:v>EA(exp.)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工作表1!$E$23:$E$40</c:f>
              <c:numCache>
                <c:formatCode>0.000</c:formatCode>
                <c:ptCount val="18"/>
                <c:pt idx="0">
                  <c:v>0.75419000000000003</c:v>
                </c:pt>
                <c:pt idx="1">
                  <c:v>-0.51819999999999999</c:v>
                </c:pt>
                <c:pt idx="2">
                  <c:v>0.61758999999999997</c:v>
                </c:pt>
                <c:pt idx="3">
                  <c:v>-0.51819999999999999</c:v>
                </c:pt>
                <c:pt idx="4">
                  <c:v>0.27974300000000002</c:v>
                </c:pt>
                <c:pt idx="5">
                  <c:v>1.262114</c:v>
                </c:pt>
                <c:pt idx="6">
                  <c:v>-7.2539999999999993E-2</c:v>
                </c:pt>
                <c:pt idx="7">
                  <c:v>1.4619800000000001</c:v>
                </c:pt>
                <c:pt idx="8">
                  <c:v>3.4012899999999999</c:v>
                </c:pt>
                <c:pt idx="9">
                  <c:v>-1.2437</c:v>
                </c:pt>
                <c:pt idx="10">
                  <c:v>0.54795099999999997</c:v>
                </c:pt>
                <c:pt idx="11">
                  <c:v>-0.41455999999999998</c:v>
                </c:pt>
                <c:pt idx="12">
                  <c:v>0.43381599999999998</c:v>
                </c:pt>
                <c:pt idx="13">
                  <c:v>1.389518</c:v>
                </c:pt>
                <c:pt idx="14">
                  <c:v>0.74651000000000001</c:v>
                </c:pt>
                <c:pt idx="15">
                  <c:v>2.0771030000000001</c:v>
                </c:pt>
                <c:pt idx="16">
                  <c:v>3.612724</c:v>
                </c:pt>
                <c:pt idx="17">
                  <c:v>-0.99490000000000001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F6-4C39-BE4E-2D6272837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001376"/>
        <c:axId val="177010944"/>
      </c:lineChart>
      <c:catAx>
        <c:axId val="177001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atomic 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77010944"/>
        <c:crosses val="autoZero"/>
        <c:auto val="1"/>
        <c:lblAlgn val="ctr"/>
        <c:lblOffset val="100"/>
        <c:noMultiLvlLbl val="0"/>
      </c:catAx>
      <c:valAx>
        <c:axId val="17701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EA (Unit:eV)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77001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MP2/6-311G**</a:t>
            </a:r>
            <a:endParaRPr lang="zh-TW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工作表1!$J$22</c:f>
              <c:strCache>
                <c:ptCount val="1"/>
                <c:pt idx="0">
                  <c:v>EA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工作表1!$J$23:$J$40</c:f>
              <c:numCache>
                <c:formatCode>0.000</c:formatCode>
                <c:ptCount val="18"/>
                <c:pt idx="0">
                  <c:v>-0.45978426699999986</c:v>
                </c:pt>
                <c:pt idx="1">
                  <c:v>-22.318897575999994</c:v>
                </c:pt>
                <c:pt idx="2">
                  <c:v>0.15444963600000641</c:v>
                </c:pt>
                <c:pt idx="3">
                  <c:v>-1.1157326329999973</c:v>
                </c:pt>
                <c:pt idx="4">
                  <c:v>-0.57641061299992014</c:v>
                </c:pt>
                <c:pt idx="5">
                  <c:v>0.37118525099999433</c:v>
                </c:pt>
                <c:pt idx="6">
                  <c:v>-2.1120361870000979</c:v>
                </c:pt>
                <c:pt idx="7">
                  <c:v>-0.42174328899976243</c:v>
                </c:pt>
                <c:pt idx="8">
                  <c:v>1.6078979899999357</c:v>
                </c:pt>
                <c:pt idx="9">
                  <c:v>-37.550173193000099</c:v>
                </c:pt>
                <c:pt idx="10">
                  <c:v>0.1182862169998819</c:v>
                </c:pt>
                <c:pt idx="11">
                  <c:v>-0.83328245300053949</c:v>
                </c:pt>
                <c:pt idx="12">
                  <c:v>-4.6830131000092902E-2</c:v>
                </c:pt>
                <c:pt idx="13">
                  <c:v>0.87706495199904633</c:v>
                </c:pt>
                <c:pt idx="14">
                  <c:v>-8.2939128000959039E-2</c:v>
                </c:pt>
                <c:pt idx="15">
                  <c:v>1.4291761420002826</c:v>
                </c:pt>
                <c:pt idx="16">
                  <c:v>3.1327207970008031</c:v>
                </c:pt>
                <c:pt idx="17">
                  <c:v>-13.262505344999788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21-4D40-9042-D7C0CEE910DF}"/>
            </c:ext>
          </c:extLst>
        </c:ser>
        <c:ser>
          <c:idx val="1"/>
          <c:order val="1"/>
          <c:tx>
            <c:strRef>
              <c:f>工作表1!$K$22</c:f>
              <c:strCache>
                <c:ptCount val="1"/>
                <c:pt idx="0">
                  <c:v>EA(exp.)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工作表1!$K$23:$K$40</c:f>
              <c:numCache>
                <c:formatCode>0.000</c:formatCode>
                <c:ptCount val="18"/>
                <c:pt idx="0">
                  <c:v>0.75419000000000003</c:v>
                </c:pt>
                <c:pt idx="1">
                  <c:v>-0.51819999999999999</c:v>
                </c:pt>
                <c:pt idx="2">
                  <c:v>0.61758999999999997</c:v>
                </c:pt>
                <c:pt idx="3">
                  <c:v>-0.51819999999999999</c:v>
                </c:pt>
                <c:pt idx="4">
                  <c:v>0.27974300000000002</c:v>
                </c:pt>
                <c:pt idx="5">
                  <c:v>1.262114</c:v>
                </c:pt>
                <c:pt idx="6">
                  <c:v>-7.2539999999999993E-2</c:v>
                </c:pt>
                <c:pt idx="7">
                  <c:v>1.4619800000000001</c:v>
                </c:pt>
                <c:pt idx="8">
                  <c:v>3.4012899999999999</c:v>
                </c:pt>
                <c:pt idx="9">
                  <c:v>-1.2437</c:v>
                </c:pt>
                <c:pt idx="10">
                  <c:v>0.54795099999999997</c:v>
                </c:pt>
                <c:pt idx="11">
                  <c:v>-0.41455999999999998</c:v>
                </c:pt>
                <c:pt idx="12">
                  <c:v>0.43381599999999998</c:v>
                </c:pt>
                <c:pt idx="13">
                  <c:v>1.389518</c:v>
                </c:pt>
                <c:pt idx="14">
                  <c:v>0.74651000000000001</c:v>
                </c:pt>
                <c:pt idx="15">
                  <c:v>2.0771030000000001</c:v>
                </c:pt>
                <c:pt idx="16">
                  <c:v>3.612724</c:v>
                </c:pt>
                <c:pt idx="17">
                  <c:v>-0.99490000000000001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21-4D40-9042-D7C0CEE91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3497760"/>
        <c:axId val="163907216"/>
      </c:lineChart>
      <c:catAx>
        <c:axId val="1083497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atomic number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63907216"/>
        <c:crosses val="autoZero"/>
        <c:auto val="1"/>
        <c:lblAlgn val="ctr"/>
        <c:lblOffset val="100"/>
        <c:noMultiLvlLbl val="0"/>
      </c:catAx>
      <c:valAx>
        <c:axId val="16390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EA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0834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M062X/6-31G**</a:t>
            </a:r>
            <a:endParaRPr lang="zh-TW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工作表1!$D$43</c:f>
              <c:strCache>
                <c:ptCount val="1"/>
                <c:pt idx="0">
                  <c:v>EA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工作表1!$D$44:$D$61</c:f>
              <c:numCache>
                <c:formatCode>0.000</c:formatCode>
                <c:ptCount val="18"/>
                <c:pt idx="0">
                  <c:v>-1.2939102610000002</c:v>
                </c:pt>
                <c:pt idx="1">
                  <c:v>-35.901894079000002</c:v>
                </c:pt>
                <c:pt idx="2">
                  <c:v>8.7456153999995317E-2</c:v>
                </c:pt>
                <c:pt idx="3">
                  <c:v>-1.7584836640000063</c:v>
                </c:pt>
                <c:pt idx="4">
                  <c:v>-1.246018901000034</c:v>
                </c:pt>
                <c:pt idx="5">
                  <c:v>-4.1687251999929911E-2</c:v>
                </c:pt>
                <c:pt idx="6">
                  <c:v>-1.7317896729999729</c:v>
                </c:pt>
                <c:pt idx="7">
                  <c:v>-0.22830029000015428</c:v>
                </c:pt>
                <c:pt idx="8">
                  <c:v>1.1129298999998229</c:v>
                </c:pt>
                <c:pt idx="9">
                  <c:v>-43.845764574999826</c:v>
                </c:pt>
                <c:pt idx="10">
                  <c:v>0.40579764300019205</c:v>
                </c:pt>
                <c:pt idx="11">
                  <c:v>-0.98794977699982711</c:v>
                </c:pt>
                <c:pt idx="12">
                  <c:v>-8.5877916000499765E-2</c:v>
                </c:pt>
                <c:pt idx="13">
                  <c:v>0.90824875800074667</c:v>
                </c:pt>
                <c:pt idx="14">
                  <c:v>0.24416430300070413</c:v>
                </c:pt>
                <c:pt idx="15">
                  <c:v>1.6467008760001876</c:v>
                </c:pt>
                <c:pt idx="16">
                  <c:v>3.205374166999889</c:v>
                </c:pt>
                <c:pt idx="17">
                  <c:v>-14.326591499998415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55-49B9-8FDD-F0C4B19D78CC}"/>
            </c:ext>
          </c:extLst>
        </c:ser>
        <c:ser>
          <c:idx val="1"/>
          <c:order val="1"/>
          <c:tx>
            <c:strRef>
              <c:f>工作表1!$E$43</c:f>
              <c:strCache>
                <c:ptCount val="1"/>
                <c:pt idx="0">
                  <c:v>EA(exp.)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工作表1!$E$44:$E$61</c:f>
              <c:numCache>
                <c:formatCode>0.000</c:formatCode>
                <c:ptCount val="18"/>
                <c:pt idx="0">
                  <c:v>0.75419000000000003</c:v>
                </c:pt>
                <c:pt idx="1">
                  <c:v>-0.51819999999999999</c:v>
                </c:pt>
                <c:pt idx="2">
                  <c:v>0.61758999999999997</c:v>
                </c:pt>
                <c:pt idx="3">
                  <c:v>-0.51819999999999999</c:v>
                </c:pt>
                <c:pt idx="4">
                  <c:v>0.27974300000000002</c:v>
                </c:pt>
                <c:pt idx="5">
                  <c:v>1.262114</c:v>
                </c:pt>
                <c:pt idx="6">
                  <c:v>-7.2539999999999993E-2</c:v>
                </c:pt>
                <c:pt idx="7">
                  <c:v>1.4619800000000001</c:v>
                </c:pt>
                <c:pt idx="8">
                  <c:v>3.4012899999999999</c:v>
                </c:pt>
                <c:pt idx="9">
                  <c:v>-1.2437</c:v>
                </c:pt>
                <c:pt idx="10">
                  <c:v>0.54795099999999997</c:v>
                </c:pt>
                <c:pt idx="11">
                  <c:v>-0.41455999999999998</c:v>
                </c:pt>
                <c:pt idx="12">
                  <c:v>0.43381599999999998</c:v>
                </c:pt>
                <c:pt idx="13">
                  <c:v>1.389518</c:v>
                </c:pt>
                <c:pt idx="14">
                  <c:v>0.74651000000000001</c:v>
                </c:pt>
                <c:pt idx="15">
                  <c:v>2.0771030000000001</c:v>
                </c:pt>
                <c:pt idx="16">
                  <c:v>3.612724</c:v>
                </c:pt>
                <c:pt idx="17">
                  <c:v>-0.99490000000000001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55-49B9-8FDD-F0C4B19D7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020096"/>
        <c:axId val="177011360"/>
      </c:lineChart>
      <c:catAx>
        <c:axId val="177020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atomic number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77011360"/>
        <c:crosses val="autoZero"/>
        <c:auto val="1"/>
        <c:lblAlgn val="ctr"/>
        <c:lblOffset val="100"/>
        <c:noMultiLvlLbl val="0"/>
      </c:catAx>
      <c:valAx>
        <c:axId val="177011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EA(Unit:eV)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770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M062X/6-311G**</a:t>
            </a:r>
            <a:endParaRPr lang="zh-TW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工作表1!$J$43</c:f>
              <c:strCache>
                <c:ptCount val="1"/>
                <c:pt idx="0">
                  <c:v>EA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工作表1!$J$44:$J$61</c:f>
              <c:numCache>
                <c:formatCode>0.000</c:formatCode>
                <c:ptCount val="18"/>
                <c:pt idx="0">
                  <c:v>-5.6326770000003461E-3</c:v>
                </c:pt>
                <c:pt idx="1">
                  <c:v>-20.940497159999993</c:v>
                </c:pt>
                <c:pt idx="2">
                  <c:v>0.37834174399997955</c:v>
                </c:pt>
                <c:pt idx="3">
                  <c:v>-1.0030790930000084</c:v>
                </c:pt>
                <c:pt idx="4">
                  <c:v>-0.39817856299999715</c:v>
                </c:pt>
                <c:pt idx="5">
                  <c:v>0.58729501299999143</c:v>
                </c:pt>
                <c:pt idx="6">
                  <c:v>-1.4197611360000786</c:v>
                </c:pt>
                <c:pt idx="7">
                  <c:v>0.10917053200008199</c:v>
                </c:pt>
                <c:pt idx="8">
                  <c:v>1.8426744979999803</c:v>
                </c:pt>
                <c:pt idx="9">
                  <c:v>-35.508695129000124</c:v>
                </c:pt>
                <c:pt idx="10">
                  <c:v>0.42764807599993526</c:v>
                </c:pt>
                <c:pt idx="11">
                  <c:v>-0.80269728900042137</c:v>
                </c:pt>
                <c:pt idx="12">
                  <c:v>0.12625903999986041</c:v>
                </c:pt>
                <c:pt idx="13">
                  <c:v>1.072603198000325</c:v>
                </c:pt>
                <c:pt idx="14">
                  <c:v>0.78702375300055061</c:v>
                </c:pt>
                <c:pt idx="15">
                  <c:v>2.1072742620005198</c:v>
                </c:pt>
                <c:pt idx="16">
                  <c:v>3.6521515759994774</c:v>
                </c:pt>
                <c:pt idx="17">
                  <c:v>-11.774716709000545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13-4F92-A4E0-70FFBB3E8A9F}"/>
            </c:ext>
          </c:extLst>
        </c:ser>
        <c:ser>
          <c:idx val="1"/>
          <c:order val="1"/>
          <c:tx>
            <c:strRef>
              <c:f>工作表1!$K$43</c:f>
              <c:strCache>
                <c:ptCount val="1"/>
                <c:pt idx="0">
                  <c:v>EA(exp.)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工作表1!$K$44:$K$61</c:f>
              <c:numCache>
                <c:formatCode>0.000</c:formatCode>
                <c:ptCount val="18"/>
                <c:pt idx="0">
                  <c:v>0.75419000000000003</c:v>
                </c:pt>
                <c:pt idx="1">
                  <c:v>-0.51819999999999999</c:v>
                </c:pt>
                <c:pt idx="2">
                  <c:v>0.61758999999999997</c:v>
                </c:pt>
                <c:pt idx="3">
                  <c:v>-0.51819999999999999</c:v>
                </c:pt>
                <c:pt idx="4">
                  <c:v>0.27974300000000002</c:v>
                </c:pt>
                <c:pt idx="5">
                  <c:v>1.262114</c:v>
                </c:pt>
                <c:pt idx="6">
                  <c:v>-7.2539999999999993E-2</c:v>
                </c:pt>
                <c:pt idx="7">
                  <c:v>1.4619800000000001</c:v>
                </c:pt>
                <c:pt idx="8">
                  <c:v>3.4012899999999999</c:v>
                </c:pt>
                <c:pt idx="9">
                  <c:v>-1.2437</c:v>
                </c:pt>
                <c:pt idx="10">
                  <c:v>0.54795099999999997</c:v>
                </c:pt>
                <c:pt idx="11">
                  <c:v>-0.41455999999999998</c:v>
                </c:pt>
                <c:pt idx="12">
                  <c:v>0.43381599999999998</c:v>
                </c:pt>
                <c:pt idx="13">
                  <c:v>1.389518</c:v>
                </c:pt>
                <c:pt idx="14">
                  <c:v>0.74651000000000001</c:v>
                </c:pt>
                <c:pt idx="15">
                  <c:v>2.0771030000000001</c:v>
                </c:pt>
                <c:pt idx="16">
                  <c:v>3.612724</c:v>
                </c:pt>
                <c:pt idx="17">
                  <c:v>-0.99490000000000001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13-4F92-A4E0-70FFBB3E8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1581408"/>
        <c:axId val="1561585152"/>
      </c:lineChart>
      <c:catAx>
        <c:axId val="1561581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atomic number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561585152"/>
        <c:crosses val="autoZero"/>
        <c:auto val="1"/>
        <c:lblAlgn val="ctr"/>
        <c:lblOffset val="100"/>
        <c:noMultiLvlLbl val="0"/>
      </c:catAx>
      <c:valAx>
        <c:axId val="156158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EA (Unit:eV)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56158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B3LYP/6-31+G**</a:t>
            </a:r>
            <a:endParaRPr lang="zh-TW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工作表1!$Y$72</c:f>
              <c:strCache>
                <c:ptCount val="1"/>
                <c:pt idx="0">
                  <c:v>EA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工作表1!$V$73:$V$88</c:f>
              <c:strCache>
                <c:ptCount val="16"/>
                <c:pt idx="0">
                  <c:v>Li</c:v>
                </c:pt>
                <c:pt idx="1">
                  <c:v>Be</c:v>
                </c:pt>
                <c:pt idx="2">
                  <c:v>B</c:v>
                </c:pt>
                <c:pt idx="3">
                  <c:v>C</c:v>
                </c:pt>
                <c:pt idx="4">
                  <c:v>N</c:v>
                </c:pt>
                <c:pt idx="5">
                  <c:v>O</c:v>
                </c:pt>
                <c:pt idx="6">
                  <c:v>F</c:v>
                </c:pt>
                <c:pt idx="7">
                  <c:v>Ne</c:v>
                </c:pt>
                <c:pt idx="8">
                  <c:v>Na</c:v>
                </c:pt>
                <c:pt idx="9">
                  <c:v>Mg</c:v>
                </c:pt>
                <c:pt idx="10">
                  <c:v>Al</c:v>
                </c:pt>
                <c:pt idx="11">
                  <c:v>Si</c:v>
                </c:pt>
                <c:pt idx="12">
                  <c:v>P</c:v>
                </c:pt>
                <c:pt idx="13">
                  <c:v>S </c:v>
                </c:pt>
                <c:pt idx="14">
                  <c:v>Cl</c:v>
                </c:pt>
                <c:pt idx="15">
                  <c:v>Ar</c:v>
                </c:pt>
              </c:strCache>
            </c:strRef>
          </c:cat>
          <c:val>
            <c:numRef>
              <c:f>工作表1!$Y$73:$Y$88</c:f>
              <c:numCache>
                <c:formatCode>0.000</c:formatCode>
                <c:ptCount val="16"/>
                <c:pt idx="0">
                  <c:v>0.54772477679998044</c:v>
                </c:pt>
                <c:pt idx="1">
                  <c:v>-0.23191935300000763</c:v>
                </c:pt>
                <c:pt idx="2">
                  <c:v>0.41494053900001998</c:v>
                </c:pt>
                <c:pt idx="3">
                  <c:v>1.3623187149999039</c:v>
                </c:pt>
                <c:pt idx="4">
                  <c:v>0.13771487099993909</c:v>
                </c:pt>
                <c:pt idx="5">
                  <c:v>1.6221021320000362</c:v>
                </c:pt>
                <c:pt idx="6">
                  <c:v>3.5130217330000169</c:v>
                </c:pt>
                <c:pt idx="7">
                  <c:v>-6.8332263199996195</c:v>
                </c:pt>
                <c:pt idx="8">
                  <c:v>0.59592089999967457</c:v>
                </c:pt>
                <c:pt idx="9">
                  <c:v>-0.23238194000028978</c:v>
                </c:pt>
                <c:pt idx="10">
                  <c:v>0.35836887000006384</c:v>
                </c:pt>
                <c:pt idx="11">
                  <c:v>0.31836870000051476</c:v>
                </c:pt>
                <c:pt idx="12">
                  <c:v>0.90558207999974549</c:v>
                </c:pt>
                <c:pt idx="13">
                  <c:v>2.1953834799992529</c:v>
                </c:pt>
                <c:pt idx="14">
                  <c:v>3.712396729998956</c:v>
                </c:pt>
                <c:pt idx="15">
                  <c:v>-2.6307594799997851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B8-407B-8D3A-552D346CF069}"/>
            </c:ext>
          </c:extLst>
        </c:ser>
        <c:ser>
          <c:idx val="1"/>
          <c:order val="1"/>
          <c:tx>
            <c:strRef>
              <c:f>工作表1!$Z$72</c:f>
              <c:strCache>
                <c:ptCount val="1"/>
                <c:pt idx="0">
                  <c:v>EA(exp.)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工作表1!$V$73:$V$88</c:f>
              <c:strCache>
                <c:ptCount val="16"/>
                <c:pt idx="0">
                  <c:v>Li</c:v>
                </c:pt>
                <c:pt idx="1">
                  <c:v>Be</c:v>
                </c:pt>
                <c:pt idx="2">
                  <c:v>B</c:v>
                </c:pt>
                <c:pt idx="3">
                  <c:v>C</c:v>
                </c:pt>
                <c:pt idx="4">
                  <c:v>N</c:v>
                </c:pt>
                <c:pt idx="5">
                  <c:v>O</c:v>
                </c:pt>
                <c:pt idx="6">
                  <c:v>F</c:v>
                </c:pt>
                <c:pt idx="7">
                  <c:v>Ne</c:v>
                </c:pt>
                <c:pt idx="8">
                  <c:v>Na</c:v>
                </c:pt>
                <c:pt idx="9">
                  <c:v>Mg</c:v>
                </c:pt>
                <c:pt idx="10">
                  <c:v>Al</c:v>
                </c:pt>
                <c:pt idx="11">
                  <c:v>Si</c:v>
                </c:pt>
                <c:pt idx="12">
                  <c:v>P</c:v>
                </c:pt>
                <c:pt idx="13">
                  <c:v>S </c:v>
                </c:pt>
                <c:pt idx="14">
                  <c:v>Cl</c:v>
                </c:pt>
                <c:pt idx="15">
                  <c:v>Ar</c:v>
                </c:pt>
              </c:strCache>
            </c:strRef>
          </c:cat>
          <c:val>
            <c:numRef>
              <c:f>工作表1!$Z$73:$Z$88</c:f>
              <c:numCache>
                <c:formatCode>0.000</c:formatCode>
                <c:ptCount val="16"/>
                <c:pt idx="0">
                  <c:v>0.61758999999999997</c:v>
                </c:pt>
                <c:pt idx="1">
                  <c:v>-0.51819999999999999</c:v>
                </c:pt>
                <c:pt idx="2">
                  <c:v>0.27974300000000002</c:v>
                </c:pt>
                <c:pt idx="3">
                  <c:v>1.262114</c:v>
                </c:pt>
                <c:pt idx="4">
                  <c:v>-7.2539999999999993E-2</c:v>
                </c:pt>
                <c:pt idx="5">
                  <c:v>1.4619800000000001</c:v>
                </c:pt>
                <c:pt idx="6">
                  <c:v>3.4012899999999999</c:v>
                </c:pt>
                <c:pt idx="7">
                  <c:v>-1.2437</c:v>
                </c:pt>
                <c:pt idx="8">
                  <c:v>0.54795099999999997</c:v>
                </c:pt>
                <c:pt idx="9">
                  <c:v>-0.41455999999999998</c:v>
                </c:pt>
                <c:pt idx="10">
                  <c:v>0.43381599999999998</c:v>
                </c:pt>
                <c:pt idx="11">
                  <c:v>1.389518</c:v>
                </c:pt>
                <c:pt idx="12">
                  <c:v>0.74651000000000001</c:v>
                </c:pt>
                <c:pt idx="13">
                  <c:v>2.0771030000000001</c:v>
                </c:pt>
                <c:pt idx="14">
                  <c:v>3.612724</c:v>
                </c:pt>
                <c:pt idx="15">
                  <c:v>-0.99490000000000001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B8-407B-8D3A-552D346CF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5426527"/>
        <c:axId val="1565561007"/>
      </c:lineChart>
      <c:catAx>
        <c:axId val="16554265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element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565561007"/>
        <c:crosses val="autoZero"/>
        <c:auto val="1"/>
        <c:lblAlgn val="ctr"/>
        <c:lblOffset val="100"/>
        <c:noMultiLvlLbl val="0"/>
      </c:catAx>
      <c:valAx>
        <c:axId val="1565561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EA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655426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B3LYP/6-311+G**</a:t>
            </a:r>
            <a:endParaRPr lang="zh-TW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工作表1!$AE$72</c:f>
              <c:strCache>
                <c:ptCount val="1"/>
                <c:pt idx="0">
                  <c:v>EA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工作表1!$AB$73:$AB$88</c:f>
              <c:strCache>
                <c:ptCount val="16"/>
                <c:pt idx="0">
                  <c:v>Li</c:v>
                </c:pt>
                <c:pt idx="1">
                  <c:v>Be</c:v>
                </c:pt>
                <c:pt idx="2">
                  <c:v>B</c:v>
                </c:pt>
                <c:pt idx="3">
                  <c:v>C</c:v>
                </c:pt>
                <c:pt idx="4">
                  <c:v>N</c:v>
                </c:pt>
                <c:pt idx="5">
                  <c:v>O</c:v>
                </c:pt>
                <c:pt idx="6">
                  <c:v>F</c:v>
                </c:pt>
                <c:pt idx="7">
                  <c:v>Ne</c:v>
                </c:pt>
                <c:pt idx="8">
                  <c:v>Na</c:v>
                </c:pt>
                <c:pt idx="9">
                  <c:v>Mg</c:v>
                </c:pt>
                <c:pt idx="10">
                  <c:v>Al</c:v>
                </c:pt>
                <c:pt idx="11">
                  <c:v>Si</c:v>
                </c:pt>
                <c:pt idx="12">
                  <c:v>P</c:v>
                </c:pt>
                <c:pt idx="13">
                  <c:v>S </c:v>
                </c:pt>
                <c:pt idx="14">
                  <c:v>Cl</c:v>
                </c:pt>
                <c:pt idx="15">
                  <c:v>Ar</c:v>
                </c:pt>
              </c:strCache>
            </c:strRef>
          </c:cat>
          <c:val>
            <c:numRef>
              <c:f>工作表1!$AE$73:$AE$88</c:f>
              <c:numCache>
                <c:formatCode>0.000</c:formatCode>
                <c:ptCount val="16"/>
                <c:pt idx="0">
                  <c:v>0.55804318799998709</c:v>
                </c:pt>
                <c:pt idx="1">
                  <c:v>-0.22625946500003821</c:v>
                </c:pt>
                <c:pt idx="2">
                  <c:v>0.40528063400004732</c:v>
                </c:pt>
                <c:pt idx="3">
                  <c:v>1.3613663299999883</c:v>
                </c:pt>
                <c:pt idx="4">
                  <c:v>0.1330345789999616</c:v>
                </c:pt>
                <c:pt idx="5">
                  <c:v>1.609149695999869</c:v>
                </c:pt>
                <c:pt idx="6">
                  <c:v>3.4860828429999735</c:v>
                </c:pt>
                <c:pt idx="7">
                  <c:v>-6.5834293399999888</c:v>
                </c:pt>
                <c:pt idx="8">
                  <c:v>0.58476439000000024</c:v>
                </c:pt>
                <c:pt idx="9">
                  <c:v>-0.22394652999993242</c:v>
                </c:pt>
                <c:pt idx="10">
                  <c:v>0.3855798699994204</c:v>
                </c:pt>
                <c:pt idx="11">
                  <c:v>0.32299457000120968</c:v>
                </c:pt>
                <c:pt idx="12">
                  <c:v>0.91075217000061326</c:v>
                </c:pt>
                <c:pt idx="13">
                  <c:v>2.1937508200002815</c:v>
                </c:pt>
                <c:pt idx="14">
                  <c:v>3.72382534999949</c:v>
                </c:pt>
                <c:pt idx="15">
                  <c:v>-2.9499445100013322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D2-4994-B211-DC0A351631AA}"/>
            </c:ext>
          </c:extLst>
        </c:ser>
        <c:ser>
          <c:idx val="1"/>
          <c:order val="1"/>
          <c:tx>
            <c:strRef>
              <c:f>工作表1!$AF$72</c:f>
              <c:strCache>
                <c:ptCount val="1"/>
                <c:pt idx="0">
                  <c:v>EA(exp.)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工作表1!$AB$73:$AB$88</c:f>
              <c:strCache>
                <c:ptCount val="16"/>
                <c:pt idx="0">
                  <c:v>Li</c:v>
                </c:pt>
                <c:pt idx="1">
                  <c:v>Be</c:v>
                </c:pt>
                <c:pt idx="2">
                  <c:v>B</c:v>
                </c:pt>
                <c:pt idx="3">
                  <c:v>C</c:v>
                </c:pt>
                <c:pt idx="4">
                  <c:v>N</c:v>
                </c:pt>
                <c:pt idx="5">
                  <c:v>O</c:v>
                </c:pt>
                <c:pt idx="6">
                  <c:v>F</c:v>
                </c:pt>
                <c:pt idx="7">
                  <c:v>Ne</c:v>
                </c:pt>
                <c:pt idx="8">
                  <c:v>Na</c:v>
                </c:pt>
                <c:pt idx="9">
                  <c:v>Mg</c:v>
                </c:pt>
                <c:pt idx="10">
                  <c:v>Al</c:v>
                </c:pt>
                <c:pt idx="11">
                  <c:v>Si</c:v>
                </c:pt>
                <c:pt idx="12">
                  <c:v>P</c:v>
                </c:pt>
                <c:pt idx="13">
                  <c:v>S </c:v>
                </c:pt>
                <c:pt idx="14">
                  <c:v>Cl</c:v>
                </c:pt>
                <c:pt idx="15">
                  <c:v>Ar</c:v>
                </c:pt>
              </c:strCache>
            </c:strRef>
          </c:cat>
          <c:val>
            <c:numRef>
              <c:f>工作表1!$AF$73:$AF$88</c:f>
              <c:numCache>
                <c:formatCode>0.000</c:formatCode>
                <c:ptCount val="16"/>
                <c:pt idx="0">
                  <c:v>0.61758999999999997</c:v>
                </c:pt>
                <c:pt idx="1">
                  <c:v>-0.51819999999999999</c:v>
                </c:pt>
                <c:pt idx="2">
                  <c:v>0.27974300000000002</c:v>
                </c:pt>
                <c:pt idx="3">
                  <c:v>1.262114</c:v>
                </c:pt>
                <c:pt idx="4">
                  <c:v>-7.2539999999999993E-2</c:v>
                </c:pt>
                <c:pt idx="5">
                  <c:v>1.4619800000000001</c:v>
                </c:pt>
                <c:pt idx="6">
                  <c:v>3.4012899999999999</c:v>
                </c:pt>
                <c:pt idx="7">
                  <c:v>-1.2437</c:v>
                </c:pt>
                <c:pt idx="8">
                  <c:v>0.54795099999999997</c:v>
                </c:pt>
                <c:pt idx="9">
                  <c:v>-0.41455999999999998</c:v>
                </c:pt>
                <c:pt idx="10">
                  <c:v>0.43381599999999998</c:v>
                </c:pt>
                <c:pt idx="11">
                  <c:v>1.389518</c:v>
                </c:pt>
                <c:pt idx="12">
                  <c:v>0.74651000000000001</c:v>
                </c:pt>
                <c:pt idx="13">
                  <c:v>2.0771030000000001</c:v>
                </c:pt>
                <c:pt idx="14">
                  <c:v>3.612724</c:v>
                </c:pt>
                <c:pt idx="15">
                  <c:v>-0.99490000000000001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D2-4994-B211-DC0A35163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5406127"/>
        <c:axId val="1657075663"/>
      </c:lineChart>
      <c:catAx>
        <c:axId val="16554061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element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657075663"/>
        <c:crosses val="autoZero"/>
        <c:auto val="1"/>
        <c:lblAlgn val="ctr"/>
        <c:lblOffset val="100"/>
        <c:noMultiLvlLbl val="0"/>
      </c:catAx>
      <c:valAx>
        <c:axId val="1657075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EA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655406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MP2/6-31+G**</a:t>
            </a:r>
            <a:endParaRPr lang="zh-TW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工作表1!$Y$91</c:f>
              <c:strCache>
                <c:ptCount val="1"/>
                <c:pt idx="0">
                  <c:v>EA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工作表1!$V$92:$V$107</c:f>
              <c:strCache>
                <c:ptCount val="16"/>
                <c:pt idx="0">
                  <c:v>Li</c:v>
                </c:pt>
                <c:pt idx="1">
                  <c:v>Be</c:v>
                </c:pt>
                <c:pt idx="2">
                  <c:v>B</c:v>
                </c:pt>
                <c:pt idx="3">
                  <c:v>C</c:v>
                </c:pt>
                <c:pt idx="4">
                  <c:v>N</c:v>
                </c:pt>
                <c:pt idx="5">
                  <c:v>O</c:v>
                </c:pt>
                <c:pt idx="6">
                  <c:v>F</c:v>
                </c:pt>
                <c:pt idx="7">
                  <c:v>Ne</c:v>
                </c:pt>
                <c:pt idx="8">
                  <c:v>Na</c:v>
                </c:pt>
                <c:pt idx="9">
                  <c:v>Mg</c:v>
                </c:pt>
                <c:pt idx="10">
                  <c:v>Al</c:v>
                </c:pt>
                <c:pt idx="11">
                  <c:v>Si</c:v>
                </c:pt>
                <c:pt idx="12">
                  <c:v>P</c:v>
                </c:pt>
                <c:pt idx="13">
                  <c:v>S </c:v>
                </c:pt>
                <c:pt idx="14">
                  <c:v>Cl</c:v>
                </c:pt>
                <c:pt idx="15">
                  <c:v>Ar</c:v>
                </c:pt>
              </c:strCache>
            </c:strRef>
          </c:cat>
          <c:val>
            <c:numRef>
              <c:f>工作表1!$Y$92:$Y$107</c:f>
              <c:numCache>
                <c:formatCode>0.000</c:formatCode>
                <c:ptCount val="16"/>
                <c:pt idx="0">
                  <c:v>0.24792214210000404</c:v>
                </c:pt>
                <c:pt idx="1">
                  <c:v>-0.66141777700000814</c:v>
                </c:pt>
                <c:pt idx="2">
                  <c:v>-5.3251927000023798E-2</c:v>
                </c:pt>
                <c:pt idx="3">
                  <c:v>0.9849565670000372</c:v>
                </c:pt>
                <c:pt idx="4">
                  <c:v>-0.87186765099998753</c:v>
                </c:pt>
                <c:pt idx="5">
                  <c:v>1.0872427160000995</c:v>
                </c:pt>
                <c:pt idx="6">
                  <c:v>3.4021096970000784</c:v>
                </c:pt>
                <c:pt idx="7">
                  <c:v>-7.4577187700006293</c:v>
                </c:pt>
                <c:pt idx="8">
                  <c:v>0.25442284999955206</c:v>
                </c:pt>
                <c:pt idx="9">
                  <c:v>-0.48571634999949637</c:v>
                </c:pt>
                <c:pt idx="10">
                  <c:v>6.3401630000016584E-2</c:v>
                </c:pt>
                <c:pt idx="11">
                  <c:v>-0.43075012999983714</c:v>
                </c:pt>
                <c:pt idx="12">
                  <c:v>-4.1088609999894568E-2</c:v>
                </c:pt>
                <c:pt idx="13">
                  <c:v>1.4457204299987283</c:v>
                </c:pt>
                <c:pt idx="14">
                  <c:v>3.1853196600010252</c:v>
                </c:pt>
                <c:pt idx="15">
                  <c:v>-3.0775640999977578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5E-49B0-A8C8-1CA0B8BAE812}"/>
            </c:ext>
          </c:extLst>
        </c:ser>
        <c:ser>
          <c:idx val="1"/>
          <c:order val="1"/>
          <c:tx>
            <c:strRef>
              <c:f>工作表1!$Z$91</c:f>
              <c:strCache>
                <c:ptCount val="1"/>
                <c:pt idx="0">
                  <c:v>EA(exp.)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工作表1!$V$92:$V$107</c:f>
              <c:strCache>
                <c:ptCount val="16"/>
                <c:pt idx="0">
                  <c:v>Li</c:v>
                </c:pt>
                <c:pt idx="1">
                  <c:v>Be</c:v>
                </c:pt>
                <c:pt idx="2">
                  <c:v>B</c:v>
                </c:pt>
                <c:pt idx="3">
                  <c:v>C</c:v>
                </c:pt>
                <c:pt idx="4">
                  <c:v>N</c:v>
                </c:pt>
                <c:pt idx="5">
                  <c:v>O</c:v>
                </c:pt>
                <c:pt idx="6">
                  <c:v>F</c:v>
                </c:pt>
                <c:pt idx="7">
                  <c:v>Ne</c:v>
                </c:pt>
                <c:pt idx="8">
                  <c:v>Na</c:v>
                </c:pt>
                <c:pt idx="9">
                  <c:v>Mg</c:v>
                </c:pt>
                <c:pt idx="10">
                  <c:v>Al</c:v>
                </c:pt>
                <c:pt idx="11">
                  <c:v>Si</c:v>
                </c:pt>
                <c:pt idx="12">
                  <c:v>P</c:v>
                </c:pt>
                <c:pt idx="13">
                  <c:v>S </c:v>
                </c:pt>
                <c:pt idx="14">
                  <c:v>Cl</c:v>
                </c:pt>
                <c:pt idx="15">
                  <c:v>Ar</c:v>
                </c:pt>
              </c:strCache>
            </c:strRef>
          </c:cat>
          <c:val>
            <c:numRef>
              <c:f>工作表1!$Z$92:$Z$107</c:f>
              <c:numCache>
                <c:formatCode>0.000</c:formatCode>
                <c:ptCount val="16"/>
                <c:pt idx="0">
                  <c:v>0.61758999999999997</c:v>
                </c:pt>
                <c:pt idx="1">
                  <c:v>-0.51819999999999999</c:v>
                </c:pt>
                <c:pt idx="2">
                  <c:v>0.27974300000000002</c:v>
                </c:pt>
                <c:pt idx="3">
                  <c:v>1.262114</c:v>
                </c:pt>
                <c:pt idx="4">
                  <c:v>-7.2539999999999993E-2</c:v>
                </c:pt>
                <c:pt idx="5">
                  <c:v>1.4619800000000001</c:v>
                </c:pt>
                <c:pt idx="6">
                  <c:v>3.4012899999999999</c:v>
                </c:pt>
                <c:pt idx="7">
                  <c:v>-1.2437</c:v>
                </c:pt>
                <c:pt idx="8">
                  <c:v>0.54795099999999997</c:v>
                </c:pt>
                <c:pt idx="9">
                  <c:v>-0.41455999999999998</c:v>
                </c:pt>
                <c:pt idx="10">
                  <c:v>0.43381599999999998</c:v>
                </c:pt>
                <c:pt idx="11">
                  <c:v>1.389518</c:v>
                </c:pt>
                <c:pt idx="12">
                  <c:v>0.74651000000000001</c:v>
                </c:pt>
                <c:pt idx="13">
                  <c:v>2.0771030000000001</c:v>
                </c:pt>
                <c:pt idx="14">
                  <c:v>3.612724</c:v>
                </c:pt>
                <c:pt idx="15">
                  <c:v>-0.99490000000000001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5E-49B0-A8C8-1CA0B8BAE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4086959"/>
        <c:axId val="1123635631"/>
      </c:lineChart>
      <c:catAx>
        <c:axId val="165408695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element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123635631"/>
        <c:crosses val="autoZero"/>
        <c:auto val="1"/>
        <c:lblAlgn val="ctr"/>
        <c:lblOffset val="100"/>
        <c:noMultiLvlLbl val="0"/>
      </c:catAx>
      <c:valAx>
        <c:axId val="1123635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EA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654086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143185</xdr:colOff>
      <xdr:row>4</xdr:row>
      <xdr:rowOff>9215</xdr:rowOff>
    </xdr:from>
    <xdr:to>
      <xdr:col>26</xdr:col>
      <xdr:colOff>542704</xdr:colOff>
      <xdr:row>15</xdr:row>
      <xdr:rowOff>206936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DCAA6AAD-C0B8-4450-B022-39ACD11BF6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265697</xdr:colOff>
      <xdr:row>17</xdr:row>
      <xdr:rowOff>140468</xdr:rowOff>
    </xdr:from>
    <xdr:to>
      <xdr:col>26</xdr:col>
      <xdr:colOff>542704</xdr:colOff>
      <xdr:row>30</xdr:row>
      <xdr:rowOff>9925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F74FB379-8EFD-4620-984A-9F94B6E3E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92844</xdr:colOff>
      <xdr:row>64</xdr:row>
      <xdr:rowOff>2005</xdr:rowOff>
    </xdr:from>
    <xdr:to>
      <xdr:col>5</xdr:col>
      <xdr:colOff>1123950</xdr:colOff>
      <xdr:row>77</xdr:row>
      <xdr:rowOff>134553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4CD2E6CE-520B-48ED-AD88-96346EFAF2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859354</xdr:colOff>
      <xdr:row>63</xdr:row>
      <xdr:rowOff>74896</xdr:rowOff>
    </xdr:from>
    <xdr:to>
      <xdr:col>13</xdr:col>
      <xdr:colOff>0</xdr:colOff>
      <xdr:row>76</xdr:row>
      <xdr:rowOff>197919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BA4EFC10-1AA2-40A8-A154-245A7F5823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57276</xdr:colOff>
      <xdr:row>77</xdr:row>
      <xdr:rowOff>135876</xdr:rowOff>
    </xdr:from>
    <xdr:to>
      <xdr:col>5</xdr:col>
      <xdr:colOff>1091711</xdr:colOff>
      <xdr:row>91</xdr:row>
      <xdr:rowOff>85119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693389D4-76B8-42C4-8314-6FA3480B62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580296</xdr:colOff>
      <xdr:row>77</xdr:row>
      <xdr:rowOff>178968</xdr:rowOff>
    </xdr:from>
    <xdr:to>
      <xdr:col>12</xdr:col>
      <xdr:colOff>337039</xdr:colOff>
      <xdr:row>91</xdr:row>
      <xdr:rowOff>86800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9F5E423D-BF71-4683-994C-E1DAE89BB6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</xdr:col>
      <xdr:colOff>98883</xdr:colOff>
      <xdr:row>3</xdr:row>
      <xdr:rowOff>1772</xdr:rowOff>
    </xdr:from>
    <xdr:to>
      <xdr:col>33</xdr:col>
      <xdr:colOff>536235</xdr:colOff>
      <xdr:row>16</xdr:row>
      <xdr:rowOff>13113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F50C879F-0785-4F1E-AFB2-CBB175771B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233694</xdr:colOff>
      <xdr:row>17</xdr:row>
      <xdr:rowOff>31541</xdr:rowOff>
    </xdr:from>
    <xdr:to>
      <xdr:col>34</xdr:col>
      <xdr:colOff>50459</xdr:colOff>
      <xdr:row>30</xdr:row>
      <xdr:rowOff>61224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533B8702-6789-4842-8268-6664CC0DA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33</xdr:col>
      <xdr:colOff>340640</xdr:colOff>
      <xdr:row>33</xdr:row>
      <xdr:rowOff>138489</xdr:rowOff>
    </xdr:from>
    <xdr:to>
      <xdr:col>41</xdr:col>
      <xdr:colOff>39385</xdr:colOff>
      <xdr:row>46</xdr:row>
      <xdr:rowOff>162456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5955C246-38B2-4CEE-93D5-0AF5FD35E4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23257</xdr:colOff>
      <xdr:row>50</xdr:row>
      <xdr:rowOff>70130</xdr:rowOff>
    </xdr:from>
    <xdr:to>
      <xdr:col>42</xdr:col>
      <xdr:colOff>331159</xdr:colOff>
      <xdr:row>63</xdr:row>
      <xdr:rowOff>97908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9C945ABC-A9E5-4E1C-A40B-FD641C88F0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399828</xdr:colOff>
      <xdr:row>71</xdr:row>
      <xdr:rowOff>191963</xdr:rowOff>
    </xdr:from>
    <xdr:to>
      <xdr:col>20</xdr:col>
      <xdr:colOff>264706</xdr:colOff>
      <xdr:row>85</xdr:row>
      <xdr:rowOff>138401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B805E7E3-2E8B-472E-B746-E2CAF7E69C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33</xdr:col>
      <xdr:colOff>255845</xdr:colOff>
      <xdr:row>70</xdr:row>
      <xdr:rowOff>191963</xdr:rowOff>
    </xdr:from>
    <xdr:to>
      <xdr:col>40</xdr:col>
      <xdr:colOff>563746</xdr:colOff>
      <xdr:row>84</xdr:row>
      <xdr:rowOff>138402</xdr:rowOff>
    </xdr:to>
    <xdr:graphicFrame macro="">
      <xdr:nvGraphicFramePr>
        <xdr:cNvPr id="20" name="圖表 19">
          <a:extLst>
            <a:ext uri="{FF2B5EF4-FFF2-40B4-BE49-F238E27FC236}">
              <a16:creationId xmlns:a16="http://schemas.microsoft.com/office/drawing/2014/main" id="{2AB210C6-C68D-4E1F-B588-207D0CAD85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09D97-55AD-44A0-AE98-03A777DF00D5}">
  <dimension ref="A1:AG127"/>
  <sheetViews>
    <sheetView tabSelected="1" topLeftCell="L88" zoomScale="118" zoomScaleNormal="118" workbookViewId="0">
      <selection activeCell="AC131" sqref="AC131"/>
    </sheetView>
  </sheetViews>
  <sheetFormatPr defaultColWidth="8.88671875" defaultRowHeight="15.6" x14ac:dyDescent="0.3"/>
  <cols>
    <col min="1" max="1" width="16.44140625" style="3" customWidth="1"/>
    <col min="2" max="2" width="13.44140625" style="3" bestFit="1" customWidth="1"/>
    <col min="3" max="3" width="9.6640625" style="3" customWidth="1"/>
    <col min="4" max="4" width="10.33203125" style="3" bestFit="1" customWidth="1"/>
    <col min="5" max="5" width="8.88671875" style="3"/>
    <col min="6" max="6" width="17.77734375" style="3" customWidth="1"/>
    <col min="7" max="8" width="13.6640625" style="3" bestFit="1" customWidth="1"/>
    <col min="9" max="9" width="10.88671875" style="3" bestFit="1" customWidth="1"/>
    <col min="10" max="10" width="8.88671875" style="3"/>
    <col min="11" max="11" width="17.77734375" style="3" customWidth="1"/>
    <col min="12" max="12" width="10.21875" style="3" customWidth="1"/>
    <col min="13" max="13" width="13.6640625" style="3" bestFit="1" customWidth="1"/>
    <col min="14" max="14" width="10.44140625" style="3" bestFit="1" customWidth="1"/>
    <col min="15" max="15" width="8.88671875" style="3"/>
    <col min="16" max="16" width="19.21875" style="3" customWidth="1"/>
    <col min="17" max="17" width="11.33203125" style="3" customWidth="1"/>
    <col min="18" max="18" width="9.77734375" style="3" customWidth="1"/>
    <col min="19" max="19" width="10.44140625" style="3" bestFit="1" customWidth="1"/>
    <col min="20" max="21" width="8.88671875" style="3"/>
    <col min="22" max="22" width="18.21875" style="3" customWidth="1"/>
    <col min="23" max="24" width="16.21875" style="3" bestFit="1" customWidth="1"/>
    <col min="25" max="25" width="11.21875" style="3" bestFit="1" customWidth="1"/>
    <col min="26" max="28" width="8.88671875" style="3"/>
    <col min="29" max="30" width="16.21875" style="3" bestFit="1" customWidth="1"/>
    <col min="31" max="31" width="10" style="3" customWidth="1"/>
    <col min="32" max="16384" width="8.88671875" style="3"/>
  </cols>
  <sheetData>
    <row r="1" spans="1:22" ht="16.2" thickBot="1" x14ac:dyDescent="0.35">
      <c r="A1" s="3" t="s">
        <v>22</v>
      </c>
      <c r="B1" s="3" t="s">
        <v>18</v>
      </c>
      <c r="C1" s="3" t="s">
        <v>19</v>
      </c>
      <c r="D1" s="3" t="s">
        <v>20</v>
      </c>
      <c r="E1" s="3" t="s">
        <v>21</v>
      </c>
      <c r="F1" s="3" t="s">
        <v>44</v>
      </c>
      <c r="G1" s="3" t="s">
        <v>23</v>
      </c>
      <c r="H1" s="3" t="s">
        <v>18</v>
      </c>
      <c r="I1" s="3" t="s">
        <v>19</v>
      </c>
      <c r="J1" s="3" t="s">
        <v>20</v>
      </c>
      <c r="K1" s="3" t="s">
        <v>21</v>
      </c>
      <c r="L1" s="3" t="s">
        <v>44</v>
      </c>
      <c r="M1" s="3" t="s">
        <v>24</v>
      </c>
      <c r="N1" s="3" t="s">
        <v>18</v>
      </c>
      <c r="O1" s="3" t="s">
        <v>19</v>
      </c>
      <c r="P1" s="3" t="s">
        <v>20</v>
      </c>
      <c r="Q1" s="3" t="s">
        <v>21</v>
      </c>
      <c r="R1" s="3" t="s">
        <v>34</v>
      </c>
      <c r="S1" s="3" t="s">
        <v>18</v>
      </c>
      <c r="T1" s="3" t="s">
        <v>19</v>
      </c>
      <c r="U1" s="3" t="s">
        <v>20</v>
      </c>
      <c r="V1" s="3" t="s">
        <v>21</v>
      </c>
    </row>
    <row r="2" spans="1:22" ht="16.2" thickBot="1" x14ac:dyDescent="0.35">
      <c r="A2" s="3" t="s">
        <v>0</v>
      </c>
      <c r="B2" s="2">
        <v>-0.50027299999999997</v>
      </c>
      <c r="C2" s="3">
        <v>-0.46181499999999998</v>
      </c>
      <c r="D2" s="4">
        <f t="shared" ref="D2:D19" si="0">(B2-C2)*27.211</f>
        <v>-1.0464806379999998</v>
      </c>
      <c r="E2" s="4">
        <v>0.75419000000000003</v>
      </c>
      <c r="F2" s="4">
        <f>(E2-D2)</f>
        <v>1.8006706379999997</v>
      </c>
      <c r="G2" s="3" t="s">
        <v>0</v>
      </c>
      <c r="H2" s="2">
        <v>-0.50215600000000005</v>
      </c>
      <c r="I2" s="1">
        <v>-0.50986399999999998</v>
      </c>
      <c r="J2" s="4">
        <f>(H2-I2)*27.211</f>
        <v>0.20974238799999828</v>
      </c>
      <c r="K2" s="4">
        <v>0.75419000000000003</v>
      </c>
      <c r="L2" s="4">
        <f>(K2-J2)</f>
        <v>0.54444761200000169</v>
      </c>
      <c r="M2" s="3" t="s">
        <v>0</v>
      </c>
      <c r="N2" s="1">
        <v>-0.50166599999999995</v>
      </c>
      <c r="O2" s="2">
        <v>-0.41175099999999998</v>
      </c>
      <c r="P2" s="4">
        <f>(N2-O2)*27.211</f>
        <v>-2.4466770649999989</v>
      </c>
      <c r="Q2" s="4">
        <v>0.75419000000000003</v>
      </c>
      <c r="R2" s="3" t="s">
        <v>0</v>
      </c>
      <c r="S2" s="1">
        <v>-0.50225699999999995</v>
      </c>
      <c r="T2" s="1">
        <v>-0.43097400000000002</v>
      </c>
      <c r="U2" s="4">
        <f>(S2-T2)*27.211</f>
        <v>-1.9396817129999979</v>
      </c>
      <c r="V2" s="4">
        <v>0.75419000000000003</v>
      </c>
    </row>
    <row r="3" spans="1:22" ht="16.2" thickBot="1" x14ac:dyDescent="0.35">
      <c r="A3" s="3" t="s">
        <v>1</v>
      </c>
      <c r="B3" s="1">
        <v>-2.9070480000000001</v>
      </c>
      <c r="C3" s="1">
        <v>-1.5845629999999999</v>
      </c>
      <c r="D3" s="4">
        <f t="shared" si="0"/>
        <v>-35.986139335000004</v>
      </c>
      <c r="E3" s="4">
        <v>-0.51819999999999999</v>
      </c>
      <c r="F3" s="4">
        <f t="shared" ref="F3:F19" si="1">(E3-D3)</f>
        <v>35.467939335000004</v>
      </c>
      <c r="G3" s="3" t="s">
        <v>1</v>
      </c>
      <c r="H3" s="1">
        <v>-2.9130280000000002</v>
      </c>
      <c r="I3" s="2">
        <v>-2.127129</v>
      </c>
      <c r="J3" s="4">
        <f t="shared" ref="J3:J19" si="2">(H3-I3)*27.211</f>
        <v>-21.385097689000002</v>
      </c>
      <c r="K3" s="4">
        <v>-0.51819999999999999</v>
      </c>
      <c r="L3" s="4">
        <f t="shared" ref="L3:L19" si="3">(K3-J3)</f>
        <v>20.866897689000002</v>
      </c>
      <c r="M3" s="3" t="s">
        <v>1</v>
      </c>
      <c r="N3" s="2">
        <v>-2.9070480000000001</v>
      </c>
      <c r="O3" s="1">
        <v>-1.5845629999999999</v>
      </c>
      <c r="P3" s="4">
        <f t="shared" ref="P3:P19" si="4">(N3-O3)*27.211</f>
        <v>-35.986139335000004</v>
      </c>
      <c r="Q3" s="4">
        <v>-0.51819999999999999</v>
      </c>
      <c r="R3" s="3" t="s">
        <v>1</v>
      </c>
      <c r="S3" s="2">
        <v>-2.9130280000000002</v>
      </c>
      <c r="T3" s="1">
        <v>-2.127129</v>
      </c>
      <c r="U3" s="4">
        <f t="shared" ref="U3:U19" si="5">(S3-T3)*27.211</f>
        <v>-21.385097689000002</v>
      </c>
      <c r="V3" s="4">
        <v>-0.51819999999999999</v>
      </c>
    </row>
    <row r="4" spans="1:22" ht="16.2" thickBot="1" x14ac:dyDescent="0.35">
      <c r="A4" s="3" t="s">
        <v>2</v>
      </c>
      <c r="B4" s="1">
        <v>-7.4909850000000002</v>
      </c>
      <c r="C4" s="2">
        <v>-7.4968209999999997</v>
      </c>
      <c r="D4" s="4">
        <f t="shared" si="0"/>
        <v>0.15880339599998661</v>
      </c>
      <c r="E4" s="4">
        <v>0.61758999999999997</v>
      </c>
      <c r="F4" s="4">
        <f t="shared" si="1"/>
        <v>0.45878660400001336</v>
      </c>
      <c r="G4" s="3" t="s">
        <v>2</v>
      </c>
      <c r="H4" s="1">
        <v>-7.4912970000000003</v>
      </c>
      <c r="I4" s="2">
        <v>-7.5068910000000004</v>
      </c>
      <c r="J4" s="4">
        <f t="shared" si="2"/>
        <v>0.42432833400000292</v>
      </c>
      <c r="K4" s="4">
        <v>0.61758999999999997</v>
      </c>
      <c r="L4" s="4">
        <f t="shared" si="3"/>
        <v>0.19326166599999706</v>
      </c>
      <c r="N4" s="1"/>
      <c r="O4" s="2"/>
      <c r="P4" s="4"/>
      <c r="Q4" s="4"/>
      <c r="S4" s="1"/>
      <c r="T4" s="2"/>
      <c r="U4" s="4"/>
      <c r="V4" s="4"/>
    </row>
    <row r="5" spans="1:22" ht="16.2" thickBot="1" x14ac:dyDescent="0.35">
      <c r="A5" s="3" t="s">
        <v>3</v>
      </c>
      <c r="B5" s="2">
        <v>-14.668443</v>
      </c>
      <c r="C5" s="1">
        <v>-14.613776</v>
      </c>
      <c r="D5" s="4">
        <f>(B5-C5)*27.211</f>
        <v>-1.4875437370000066</v>
      </c>
      <c r="E5" s="4">
        <v>-0.51819999999999999</v>
      </c>
      <c r="F5" s="4">
        <f t="shared" si="1"/>
        <v>0.96934373700000664</v>
      </c>
      <c r="G5" s="3" t="s">
        <v>3</v>
      </c>
      <c r="H5" s="1">
        <v>-14.671184</v>
      </c>
      <c r="I5" s="2">
        <v>-14.644145</v>
      </c>
      <c r="J5" s="4">
        <f t="shared" si="2"/>
        <v>-0.73575822900000698</v>
      </c>
      <c r="K5" s="4">
        <v>-0.51819999999999999</v>
      </c>
      <c r="L5" s="4">
        <f t="shared" si="3"/>
        <v>0.21755822900000699</v>
      </c>
      <c r="N5" s="2"/>
      <c r="O5" s="1"/>
      <c r="P5" s="4"/>
      <c r="Q5" s="4"/>
      <c r="S5" s="2"/>
      <c r="T5" s="2"/>
      <c r="U5" s="4"/>
      <c r="V5" s="4"/>
    </row>
    <row r="6" spans="1:22" ht="16.2" thickBot="1" x14ac:dyDescent="0.35">
      <c r="A6" s="3" t="s">
        <v>4</v>
      </c>
      <c r="B6" s="1">
        <v>-24.654349</v>
      </c>
      <c r="C6" s="1">
        <v>-24.614574000000001</v>
      </c>
      <c r="D6" s="4">
        <f t="shared" si="0"/>
        <v>-1.0823175249999668</v>
      </c>
      <c r="E6" s="6">
        <v>0.27974300000000002</v>
      </c>
      <c r="F6" s="4">
        <f t="shared" si="1"/>
        <v>1.3620605249999669</v>
      </c>
      <c r="G6" s="3" t="s">
        <v>4</v>
      </c>
      <c r="H6" s="2">
        <v>-24.661864000000001</v>
      </c>
      <c r="I6" s="2">
        <v>-24.651653</v>
      </c>
      <c r="J6" s="4">
        <f t="shared" si="2"/>
        <v>-0.27785152100004751</v>
      </c>
      <c r="K6" s="6">
        <v>0.27974300000000002</v>
      </c>
      <c r="L6" s="4">
        <f t="shared" si="3"/>
        <v>0.55759452100004747</v>
      </c>
      <c r="N6" s="1"/>
      <c r="O6" s="2"/>
      <c r="P6" s="4"/>
      <c r="Q6" s="6"/>
      <c r="S6" s="2"/>
      <c r="T6" s="2"/>
      <c r="U6" s="4"/>
      <c r="V6" s="6"/>
    </row>
    <row r="7" spans="1:22" ht="16.2" thickBot="1" x14ac:dyDescent="0.35">
      <c r="A7" s="3" t="s">
        <v>5</v>
      </c>
      <c r="B7" s="2">
        <v>-37.846279000000003</v>
      </c>
      <c r="C7" s="2">
        <v>-37.844270999999999</v>
      </c>
      <c r="D7" s="4">
        <f t="shared" si="0"/>
        <v>-5.4639688000096935E-2</v>
      </c>
      <c r="E7" s="6">
        <v>1.262114</v>
      </c>
      <c r="F7" s="4">
        <f t="shared" si="1"/>
        <v>1.316753688000097</v>
      </c>
      <c r="G7" s="3" t="s">
        <v>5</v>
      </c>
      <c r="H7" s="1">
        <v>-37.855989000000001</v>
      </c>
      <c r="I7" s="1">
        <v>-37.876212000000002</v>
      </c>
      <c r="J7" s="4">
        <f t="shared" si="2"/>
        <v>0.55028805300003902</v>
      </c>
      <c r="K7" s="6">
        <v>1.262114</v>
      </c>
      <c r="L7" s="4">
        <f t="shared" si="3"/>
        <v>0.71182594699996093</v>
      </c>
      <c r="N7" s="1"/>
      <c r="O7" s="1"/>
      <c r="P7" s="4"/>
      <c r="Q7" s="6"/>
      <c r="S7" s="1"/>
      <c r="T7" s="1"/>
      <c r="U7" s="4"/>
      <c r="V7" s="6"/>
    </row>
    <row r="8" spans="1:22" ht="16.2" thickBot="1" x14ac:dyDescent="0.35">
      <c r="A8" s="3" t="s">
        <v>6</v>
      </c>
      <c r="B8" s="1">
        <v>-54.584491</v>
      </c>
      <c r="C8" s="1">
        <v>-54.528638999999998</v>
      </c>
      <c r="D8" s="4">
        <f t="shared" si="0"/>
        <v>-1.5197887720000425</v>
      </c>
      <c r="E8" s="4">
        <v>-7.2539999999999993E-2</v>
      </c>
      <c r="F8" s="4">
        <f t="shared" si="1"/>
        <v>1.4472487720000424</v>
      </c>
      <c r="G8" s="3" t="s">
        <v>6</v>
      </c>
      <c r="H8" s="2">
        <v>-54.598542999999999</v>
      </c>
      <c r="I8" s="1">
        <v>-54.554783</v>
      </c>
      <c r="J8" s="4">
        <f t="shared" si="2"/>
        <v>-1.1907533599999702</v>
      </c>
      <c r="K8" s="4">
        <v>-7.2539999999999993E-2</v>
      </c>
      <c r="L8" s="4">
        <f t="shared" si="3"/>
        <v>1.1182133599999702</v>
      </c>
      <c r="N8" s="1"/>
      <c r="O8" s="2"/>
      <c r="P8" s="4"/>
      <c r="Q8" s="4"/>
      <c r="S8" s="2"/>
      <c r="T8" s="1"/>
      <c r="U8" s="4"/>
      <c r="V8" s="4"/>
    </row>
    <row r="9" spans="1:22" ht="16.2" thickBot="1" x14ac:dyDescent="0.35">
      <c r="A9" s="3" t="s">
        <v>7</v>
      </c>
      <c r="B9" s="2">
        <v>-75.060610999999994</v>
      </c>
      <c r="C9" s="1">
        <v>-75.052721000000005</v>
      </c>
      <c r="D9" s="4">
        <f t="shared" si="0"/>
        <v>-0.21469478999970265</v>
      </c>
      <c r="E9" s="6">
        <v>1.4619800000000001</v>
      </c>
      <c r="F9" s="4">
        <f t="shared" si="1"/>
        <v>1.6766747899997028</v>
      </c>
      <c r="G9" s="3" t="s">
        <v>7</v>
      </c>
      <c r="H9" s="1">
        <v>-75.085374999999999</v>
      </c>
      <c r="I9" s="1">
        <v>-75.091095999999993</v>
      </c>
      <c r="J9" s="4">
        <f t="shared" si="2"/>
        <v>0.15567413099983923</v>
      </c>
      <c r="K9" s="6">
        <v>1.4619800000000001</v>
      </c>
      <c r="L9" s="4">
        <f t="shared" si="3"/>
        <v>1.3063058690001608</v>
      </c>
      <c r="N9" s="1"/>
      <c r="O9" s="1"/>
      <c r="P9" s="4"/>
      <c r="Q9" s="6"/>
      <c r="S9" s="1"/>
      <c r="T9" s="1"/>
      <c r="U9" s="4"/>
      <c r="V9" s="6"/>
    </row>
    <row r="10" spans="1:22" ht="16.2" thickBot="1" x14ac:dyDescent="0.35">
      <c r="A10" s="3" t="s">
        <v>8</v>
      </c>
      <c r="B10" s="1">
        <v>-99.715526999999994</v>
      </c>
      <c r="C10" s="1">
        <v>-99.754082999999994</v>
      </c>
      <c r="D10" s="4">
        <f t="shared" si="0"/>
        <v>1.0491473159999949</v>
      </c>
      <c r="E10" s="6">
        <v>3.4012899999999999</v>
      </c>
      <c r="F10" s="4">
        <f t="shared" si="1"/>
        <v>2.3521426840000048</v>
      </c>
      <c r="G10" s="3" t="s">
        <v>8</v>
      </c>
      <c r="H10" s="1">
        <v>-99.753810999999999</v>
      </c>
      <c r="I10" s="1">
        <v>-99.821348</v>
      </c>
      <c r="J10" s="4">
        <f t="shared" si="2"/>
        <v>1.837749307000041</v>
      </c>
      <c r="K10" s="6">
        <v>3.4012899999999999</v>
      </c>
      <c r="L10" s="4">
        <f t="shared" si="3"/>
        <v>1.5635406929999589</v>
      </c>
      <c r="N10" s="1"/>
      <c r="O10" s="1"/>
      <c r="P10" s="4"/>
      <c r="Q10" s="6"/>
      <c r="S10" s="1"/>
      <c r="T10" s="2"/>
      <c r="U10" s="4"/>
      <c r="V10" s="6"/>
    </row>
    <row r="11" spans="1:22" ht="16.2" thickBot="1" x14ac:dyDescent="0.35">
      <c r="A11" s="3" t="s">
        <v>9</v>
      </c>
      <c r="B11" s="2">
        <v>-128.89435900000001</v>
      </c>
      <c r="C11" s="1">
        <v>-127.28626300000001</v>
      </c>
      <c r="D11" s="4">
        <f t="shared" si="0"/>
        <v>-43.757900256000084</v>
      </c>
      <c r="E11" s="4">
        <v>-1.2437</v>
      </c>
      <c r="F11" s="4">
        <f t="shared" si="1"/>
        <v>42.514200256000088</v>
      </c>
      <c r="G11" s="3" t="s">
        <v>9</v>
      </c>
      <c r="H11" s="1">
        <v>-128.95091199999999</v>
      </c>
      <c r="I11" s="1">
        <v>-127.654814</v>
      </c>
      <c r="J11" s="4">
        <f t="shared" si="2"/>
        <v>-35.268122677999628</v>
      </c>
      <c r="K11" s="4">
        <v>-1.2437</v>
      </c>
      <c r="L11" s="4">
        <f t="shared" si="3"/>
        <v>34.024422677999631</v>
      </c>
      <c r="N11" s="2"/>
      <c r="O11" s="1"/>
      <c r="P11" s="4"/>
      <c r="Q11" s="4"/>
      <c r="S11" s="1"/>
      <c r="T11" s="1"/>
      <c r="U11" s="4"/>
      <c r="V11" s="4"/>
    </row>
    <row r="12" spans="1:22" ht="16.2" thickBot="1" x14ac:dyDescent="0.35">
      <c r="A12" s="3" t="s">
        <v>10</v>
      </c>
      <c r="B12" s="1">
        <v>-162.27987899999999</v>
      </c>
      <c r="C12" s="2">
        <v>-162.29621700000001</v>
      </c>
      <c r="D12" s="4">
        <f t="shared" si="0"/>
        <v>0.44457331800051259</v>
      </c>
      <c r="E12" s="5">
        <v>0.54795000000000005</v>
      </c>
      <c r="F12" s="4">
        <f t="shared" si="1"/>
        <v>0.10337668199948746</v>
      </c>
      <c r="G12" s="3" t="s">
        <v>10</v>
      </c>
      <c r="H12" s="1">
        <v>-162.28669400000001</v>
      </c>
      <c r="I12" s="2">
        <v>-162.30309</v>
      </c>
      <c r="J12" s="4">
        <f t="shared" si="2"/>
        <v>0.44615155599962142</v>
      </c>
      <c r="K12" s="6">
        <v>0.54795099999999997</v>
      </c>
      <c r="L12" s="4">
        <f t="shared" si="3"/>
        <v>0.10179944400037855</v>
      </c>
      <c r="N12" s="1"/>
      <c r="O12" s="2"/>
      <c r="P12" s="4"/>
      <c r="Q12" s="6"/>
      <c r="S12" s="2"/>
      <c r="T12" s="2"/>
      <c r="U12" s="4"/>
      <c r="V12" s="6"/>
    </row>
    <row r="13" spans="1:22" ht="16.2" thickBot="1" x14ac:dyDescent="0.35">
      <c r="A13" s="3" t="s">
        <v>11</v>
      </c>
      <c r="B13" s="1">
        <v>-200.079397</v>
      </c>
      <c r="C13" s="1">
        <v>-200.051737</v>
      </c>
      <c r="D13" s="4">
        <f t="shared" si="0"/>
        <v>-0.75265625999992791</v>
      </c>
      <c r="E13" s="4">
        <v>-0.41455999999999998</v>
      </c>
      <c r="F13" s="4">
        <f t="shared" si="1"/>
        <v>0.33809625999992793</v>
      </c>
      <c r="G13" s="3" t="s">
        <v>11</v>
      </c>
      <c r="H13" s="1">
        <v>-200.093098</v>
      </c>
      <c r="I13" s="1">
        <v>-200.07112599999999</v>
      </c>
      <c r="J13" s="4">
        <f t="shared" si="2"/>
        <v>-0.59788009200014169</v>
      </c>
      <c r="K13" s="4">
        <v>-0.41455999999999998</v>
      </c>
      <c r="L13" s="4">
        <f t="shared" si="3"/>
        <v>0.18332009200014171</v>
      </c>
      <c r="N13" s="1"/>
      <c r="O13" s="1"/>
      <c r="P13" s="4"/>
      <c r="Q13" s="4"/>
      <c r="S13" s="1"/>
      <c r="T13" s="1"/>
      <c r="U13" s="4"/>
      <c r="V13" s="4"/>
    </row>
    <row r="14" spans="1:22" ht="16.2" thickBot="1" x14ac:dyDescent="0.35">
      <c r="A14" s="3" t="s">
        <v>12</v>
      </c>
      <c r="B14" s="2">
        <v>-242.368235</v>
      </c>
      <c r="C14" s="1">
        <v>-242.36947599999999</v>
      </c>
      <c r="D14" s="4">
        <f t="shared" si="0"/>
        <v>3.3768850999813992E-2</v>
      </c>
      <c r="E14" s="6">
        <v>0.43381599999999998</v>
      </c>
      <c r="F14" s="4">
        <f t="shared" si="1"/>
        <v>0.40004714900018601</v>
      </c>
      <c r="G14" s="3" t="s">
        <v>12</v>
      </c>
      <c r="H14" s="2">
        <v>-242.38607400000001</v>
      </c>
      <c r="I14" s="2">
        <v>-242.394688</v>
      </c>
      <c r="J14" s="4">
        <f t="shared" si="2"/>
        <v>0.23439555399984621</v>
      </c>
      <c r="K14" s="6">
        <v>0.43381599999999998</v>
      </c>
      <c r="L14" s="4">
        <f t="shared" si="3"/>
        <v>0.19942044600015377</v>
      </c>
      <c r="N14" s="2"/>
      <c r="O14" s="1"/>
      <c r="P14" s="4"/>
      <c r="Q14" s="6"/>
      <c r="S14" s="2"/>
      <c r="T14" s="2"/>
      <c r="U14" s="4"/>
      <c r="V14" s="6"/>
    </row>
    <row r="15" spans="1:22" ht="16.2" thickBot="1" x14ac:dyDescent="0.35">
      <c r="A15" s="3" t="s">
        <v>13</v>
      </c>
      <c r="B15" s="2">
        <v>-289.371734</v>
      </c>
      <c r="C15" s="2">
        <v>-289.40651100000002</v>
      </c>
      <c r="D15" s="4">
        <f t="shared" si="0"/>
        <v>0.94631694700053326</v>
      </c>
      <c r="E15" s="6">
        <v>1.389518</v>
      </c>
      <c r="F15" s="4">
        <f t="shared" si="1"/>
        <v>0.44320105299946677</v>
      </c>
      <c r="G15" s="3" t="s">
        <v>13</v>
      </c>
      <c r="H15" s="1">
        <v>-289.393822</v>
      </c>
      <c r="I15" s="2">
        <v>-289.43458700000002</v>
      </c>
      <c r="J15" s="4">
        <f t="shared" si="2"/>
        <v>1.1092564150005904</v>
      </c>
      <c r="K15" s="6">
        <v>1.389518</v>
      </c>
      <c r="L15" s="4">
        <f t="shared" si="3"/>
        <v>0.28026158499940967</v>
      </c>
      <c r="N15" s="2"/>
      <c r="O15" s="2"/>
      <c r="P15" s="4"/>
      <c r="Q15" s="6"/>
      <c r="S15" s="1"/>
      <c r="T15" s="2"/>
      <c r="U15" s="4"/>
      <c r="V15" s="6"/>
    </row>
    <row r="16" spans="1:22" ht="16.2" thickBot="1" x14ac:dyDescent="0.35">
      <c r="A16" s="3" t="s">
        <v>14</v>
      </c>
      <c r="B16" s="2">
        <v>-341.25808000000001</v>
      </c>
      <c r="C16" s="1">
        <v>-341.26858499999997</v>
      </c>
      <c r="D16" s="4">
        <f t="shared" si="0"/>
        <v>0.28585155499908727</v>
      </c>
      <c r="E16" s="6">
        <v>0.74651000000000001</v>
      </c>
      <c r="F16" s="4">
        <f t="shared" si="1"/>
        <v>0.46065844500091274</v>
      </c>
      <c r="G16" s="3" t="s">
        <v>14</v>
      </c>
      <c r="H16" s="1">
        <v>-341.280486</v>
      </c>
      <c r="I16" s="1">
        <v>-341.31236200000001</v>
      </c>
      <c r="J16" s="4">
        <f t="shared" si="2"/>
        <v>0.86737783600030249</v>
      </c>
      <c r="K16" s="6">
        <v>0.74651000000000001</v>
      </c>
      <c r="L16" s="4">
        <f t="shared" si="3"/>
        <v>-0.12086783600030249</v>
      </c>
      <c r="N16" s="1"/>
      <c r="O16" s="1"/>
      <c r="P16" s="4"/>
      <c r="Q16" s="6"/>
      <c r="S16" s="1"/>
      <c r="T16" s="1"/>
      <c r="U16" s="4"/>
      <c r="V16" s="6"/>
    </row>
    <row r="17" spans="1:22" ht="16.2" thickBot="1" x14ac:dyDescent="0.35">
      <c r="A17" s="3" t="s">
        <v>15</v>
      </c>
      <c r="B17" s="1">
        <v>-398.10499700000003</v>
      </c>
      <c r="C17" s="3">
        <v>-398.16568699999999</v>
      </c>
      <c r="D17" s="4">
        <f t="shared" si="0"/>
        <v>1.6514355899990609</v>
      </c>
      <c r="E17" s="6">
        <v>2.0771030000000001</v>
      </c>
      <c r="F17" s="4">
        <f t="shared" si="1"/>
        <v>0.42566741000093922</v>
      </c>
      <c r="G17" s="3" t="s">
        <v>15</v>
      </c>
      <c r="H17" s="1">
        <v>-398.13207799999998</v>
      </c>
      <c r="I17" s="1">
        <v>-398.21202799999998</v>
      </c>
      <c r="J17" s="4">
        <f t="shared" si="2"/>
        <v>2.1755194499999084</v>
      </c>
      <c r="K17" s="6">
        <v>2.0771030000000001</v>
      </c>
      <c r="L17" s="4">
        <f t="shared" si="3"/>
        <v>-9.8416449999908284E-2</v>
      </c>
      <c r="N17" s="1"/>
      <c r="O17" s="1"/>
      <c r="P17" s="4"/>
      <c r="Q17" s="6"/>
      <c r="S17" s="1"/>
      <c r="T17" s="1"/>
      <c r="U17" s="4"/>
      <c r="V17" s="6"/>
    </row>
    <row r="18" spans="1:22" ht="16.2" thickBot="1" x14ac:dyDescent="0.35">
      <c r="A18" s="3" t="s">
        <v>16</v>
      </c>
      <c r="B18" s="1">
        <v>-460.136256</v>
      </c>
      <c r="C18" s="1">
        <v>-460.25223199999999</v>
      </c>
      <c r="D18" s="4">
        <f t="shared" si="0"/>
        <v>3.1558229359997059</v>
      </c>
      <c r="E18" s="6">
        <v>3.612724</v>
      </c>
      <c r="F18" s="4">
        <f t="shared" si="1"/>
        <v>0.45690106400029418</v>
      </c>
      <c r="G18" s="3" t="s">
        <v>16</v>
      </c>
      <c r="H18" s="1">
        <v>-460.166156</v>
      </c>
      <c r="I18" s="2">
        <v>-460.30068999999997</v>
      </c>
      <c r="J18" s="4">
        <f t="shared" si="2"/>
        <v>3.660804673999285</v>
      </c>
      <c r="K18" s="6">
        <v>3.612724</v>
      </c>
      <c r="L18" s="4">
        <f t="shared" si="3"/>
        <v>-4.8080673999284951E-2</v>
      </c>
      <c r="N18" s="2"/>
      <c r="O18" s="2"/>
      <c r="P18" s="4"/>
      <c r="Q18" s="6"/>
      <c r="S18" s="1"/>
      <c r="T18" s="1"/>
      <c r="U18" s="4"/>
      <c r="V18" s="6"/>
    </row>
    <row r="19" spans="1:22" ht="16.2" thickBot="1" x14ac:dyDescent="0.35">
      <c r="A19" s="3" t="s">
        <v>17</v>
      </c>
      <c r="B19" s="1">
        <v>-527.51714200000004</v>
      </c>
      <c r="C19" s="1">
        <v>-526.98838699999999</v>
      </c>
      <c r="D19" s="4">
        <f t="shared" si="0"/>
        <v>-14.387952305001264</v>
      </c>
      <c r="E19" s="4">
        <v>-0.99490000000000001</v>
      </c>
      <c r="F19" s="4">
        <f t="shared" si="1"/>
        <v>13.393052305001264</v>
      </c>
      <c r="G19" s="3" t="s">
        <v>17</v>
      </c>
      <c r="H19" s="2">
        <v>-527.55318999999997</v>
      </c>
      <c r="I19" s="1">
        <v>-527.11663099999998</v>
      </c>
      <c r="J19" s="4">
        <f t="shared" si="2"/>
        <v>-11.879206948999682</v>
      </c>
      <c r="K19" s="4">
        <v>-0.99490000000000001</v>
      </c>
      <c r="L19" s="4">
        <f t="shared" si="3"/>
        <v>10.884306948999683</v>
      </c>
      <c r="N19" s="1"/>
      <c r="O19" s="2"/>
      <c r="P19" s="4"/>
      <c r="Q19" s="4"/>
      <c r="S19" s="1"/>
      <c r="T19" s="2"/>
      <c r="U19" s="4"/>
      <c r="V19" s="4"/>
    </row>
    <row r="20" spans="1:22" x14ac:dyDescent="0.3">
      <c r="F20" s="8">
        <f>F2+F3+F4+F5+F6+F7+F8+F9+F10+F11+F12+F13+F14+F15+F16+F17+F18+F19</f>
        <v>105.38682139700242</v>
      </c>
      <c r="G20" s="8"/>
      <c r="H20" s="8"/>
      <c r="I20" s="8"/>
      <c r="J20" s="8"/>
      <c r="K20" s="8"/>
      <c r="L20" s="8">
        <f t="shared" ref="G20:L20" si="6">L2+L3+L4+L5+L6+L7+L8+L9+L10+L11+L12+L13+L14+L15+L16+L17+L18+L19</f>
        <v>72.485811820000009</v>
      </c>
    </row>
    <row r="22" spans="1:22" ht="16.2" thickBot="1" x14ac:dyDescent="0.35">
      <c r="A22" s="3" t="s">
        <v>35</v>
      </c>
      <c r="B22" s="3" t="s">
        <v>18</v>
      </c>
      <c r="C22" s="3" t="s">
        <v>19</v>
      </c>
      <c r="D22" s="3" t="s">
        <v>20</v>
      </c>
      <c r="E22" s="3" t="s">
        <v>21</v>
      </c>
      <c r="F22" s="3" t="s">
        <v>44</v>
      </c>
      <c r="G22" s="3" t="s">
        <v>25</v>
      </c>
      <c r="H22" s="3" t="s">
        <v>18</v>
      </c>
      <c r="I22" s="3" t="s">
        <v>19</v>
      </c>
      <c r="J22" s="3" t="s">
        <v>20</v>
      </c>
      <c r="K22" s="3" t="s">
        <v>21</v>
      </c>
      <c r="L22" s="3" t="s">
        <v>44</v>
      </c>
      <c r="M22" s="3" t="s">
        <v>26</v>
      </c>
      <c r="N22" s="3" t="s">
        <v>18</v>
      </c>
      <c r="O22" s="3" t="s">
        <v>19</v>
      </c>
      <c r="P22" s="3" t="s">
        <v>20</v>
      </c>
      <c r="Q22" s="3" t="s">
        <v>21</v>
      </c>
      <c r="R22" s="3" t="s">
        <v>27</v>
      </c>
      <c r="S22" s="3" t="s">
        <v>18</v>
      </c>
      <c r="T22" s="3" t="s">
        <v>19</v>
      </c>
      <c r="U22" s="3" t="s">
        <v>20</v>
      </c>
      <c r="V22" s="3" t="s">
        <v>28</v>
      </c>
    </row>
    <row r="23" spans="1:22" ht="16.2" thickBot="1" x14ac:dyDescent="0.35">
      <c r="A23" s="3" t="s">
        <v>0</v>
      </c>
      <c r="B23" s="1">
        <v>-0.49823299999999998</v>
      </c>
      <c r="C23" s="1">
        <v>-0.435388</v>
      </c>
      <c r="D23" s="4">
        <f>(B23-C23)*27.211</f>
        <v>-1.7100752949999996</v>
      </c>
      <c r="E23" s="4">
        <v>0.75419000000000003</v>
      </c>
      <c r="F23" s="4">
        <f>(E23-D23)</f>
        <v>2.4642652949999997</v>
      </c>
      <c r="G23" s="3" t="s">
        <v>0</v>
      </c>
      <c r="H23" s="2">
        <v>-0.49980999999999998</v>
      </c>
      <c r="I23" s="1">
        <v>-0.48291299999999998</v>
      </c>
      <c r="J23" s="4">
        <f>(H23-I23)*27.211</f>
        <v>-0.45978426699999986</v>
      </c>
      <c r="K23" s="4">
        <v>0.75419000000000003</v>
      </c>
      <c r="L23" s="4">
        <f>(K23-J23)</f>
        <v>1.2139742669999998</v>
      </c>
      <c r="M23" s="3" t="s">
        <v>0</v>
      </c>
      <c r="N23" s="1">
        <v>-0.49880099999999999</v>
      </c>
      <c r="O23" s="2">
        <v>-0.42066399999999998</v>
      </c>
      <c r="P23" s="4">
        <f>(N23-O23)*27.211</f>
        <v>-2.1261859070000004</v>
      </c>
      <c r="Q23" s="4">
        <v>0.75419000000000003</v>
      </c>
      <c r="R23" s="3" t="s">
        <v>0</v>
      </c>
      <c r="S23" s="1">
        <v>-0.49981799999999998</v>
      </c>
      <c r="T23" s="1">
        <v>-0.42066399999999998</v>
      </c>
      <c r="U23" s="4">
        <f>(S23-T23)*27.211</f>
        <v>-2.1538594939999998</v>
      </c>
      <c r="V23" s="4">
        <v>0.75419000000000003</v>
      </c>
    </row>
    <row r="24" spans="1:22" ht="16.2" thickBot="1" x14ac:dyDescent="0.35">
      <c r="A24" s="3" t="s">
        <v>1</v>
      </c>
      <c r="B24" s="2">
        <v>-2.8806370000000001</v>
      </c>
      <c r="C24" s="1">
        <v>-1.5091110000000001</v>
      </c>
      <c r="D24" s="4">
        <f t="shared" ref="D24:D40" si="7">(B24-C24)*27.211</f>
        <v>-37.320593985999999</v>
      </c>
      <c r="E24" s="4">
        <v>-0.51819999999999999</v>
      </c>
      <c r="F24" s="4">
        <f t="shared" ref="F24:F40" si="8">(E24-D24)</f>
        <v>36.802393985999998</v>
      </c>
      <c r="G24" s="3" t="s">
        <v>1</v>
      </c>
      <c r="H24" s="2">
        <v>-2.8845779999999999</v>
      </c>
      <c r="I24" s="2">
        <v>-2.064362</v>
      </c>
      <c r="J24" s="4">
        <f t="shared" ref="J24:J40" si="9">(H24-I24)*27.211</f>
        <v>-22.318897575999994</v>
      </c>
      <c r="K24" s="4">
        <v>-0.51819999999999999</v>
      </c>
      <c r="L24" s="4">
        <f t="shared" ref="L24:L40" si="10">(K24-J24)</f>
        <v>21.800697575999994</v>
      </c>
      <c r="M24" s="3" t="s">
        <v>1</v>
      </c>
      <c r="N24" s="1">
        <v>-2.8806370000000001</v>
      </c>
      <c r="O24" s="1">
        <v>-1.5091110000000001</v>
      </c>
      <c r="P24" s="4">
        <f t="shared" ref="P24:P40" si="11">(N24-O24)*27.211</f>
        <v>-37.320593985999999</v>
      </c>
      <c r="Q24" s="4">
        <v>-0.51819999999999999</v>
      </c>
      <c r="R24" s="3" t="s">
        <v>1</v>
      </c>
      <c r="S24" s="2">
        <v>-2.8845779999999999</v>
      </c>
      <c r="T24" s="2">
        <v>-2.064362</v>
      </c>
      <c r="U24" s="4">
        <f t="shared" ref="U24:U40" si="12">(S24-T24)*27.211</f>
        <v>-22.318897575999994</v>
      </c>
      <c r="V24" s="4">
        <v>-0.51819999999999999</v>
      </c>
    </row>
    <row r="25" spans="1:22" ht="16.2" thickBot="1" x14ac:dyDescent="0.35">
      <c r="A25" s="3" t="s">
        <v>2</v>
      </c>
      <c r="B25" s="2">
        <v>-7.4313719999999996</v>
      </c>
      <c r="C25" s="2">
        <v>-7.424385</v>
      </c>
      <c r="D25" s="4">
        <f t="shared" si="7"/>
        <v>-0.19012325699999</v>
      </c>
      <c r="E25" s="4">
        <v>0.61758999999999997</v>
      </c>
      <c r="F25" s="4">
        <f t="shared" si="8"/>
        <v>0.80771325699998997</v>
      </c>
      <c r="G25" s="3" t="s">
        <v>2</v>
      </c>
      <c r="H25" s="1">
        <v>-7.4320259999999996</v>
      </c>
      <c r="I25" s="2">
        <v>-7.4377019999999998</v>
      </c>
      <c r="J25" s="4">
        <f t="shared" si="9"/>
        <v>0.15444963600000641</v>
      </c>
      <c r="K25" s="4">
        <v>0.61758999999999997</v>
      </c>
      <c r="L25" s="4">
        <f t="shared" si="10"/>
        <v>0.46314036399999359</v>
      </c>
      <c r="N25" s="2"/>
      <c r="O25" s="1"/>
      <c r="P25" s="4"/>
      <c r="Q25" s="4"/>
      <c r="S25" s="1"/>
      <c r="T25" s="1"/>
      <c r="U25" s="4"/>
      <c r="V25" s="4"/>
    </row>
    <row r="26" spans="1:22" ht="16.2" thickBot="1" x14ac:dyDescent="0.35">
      <c r="A26" s="3" t="s">
        <v>3</v>
      </c>
      <c r="B26" s="2">
        <v>-14.593260000000001</v>
      </c>
      <c r="C26" s="2">
        <v>-14.521086</v>
      </c>
      <c r="D26" s="4">
        <f t="shared" si="7"/>
        <v>-1.963926714000011</v>
      </c>
      <c r="E26" s="4">
        <v>-0.51819999999999999</v>
      </c>
      <c r="F26" s="4">
        <f t="shared" si="8"/>
        <v>1.445726714000011</v>
      </c>
      <c r="G26" s="3" t="s">
        <v>3</v>
      </c>
      <c r="H26" s="2">
        <v>-14.598568999999999</v>
      </c>
      <c r="I26" s="1">
        <v>-14.557566</v>
      </c>
      <c r="J26" s="4">
        <f t="shared" si="9"/>
        <v>-1.1157326329999973</v>
      </c>
      <c r="K26" s="4">
        <v>-0.51819999999999999</v>
      </c>
      <c r="L26" s="4">
        <f t="shared" si="10"/>
        <v>0.59753263299999726</v>
      </c>
      <c r="N26" s="1"/>
      <c r="O26" s="1"/>
      <c r="P26" s="4"/>
      <c r="Q26" s="4"/>
      <c r="S26" s="2"/>
      <c r="T26" s="1"/>
      <c r="U26" s="4"/>
      <c r="V26" s="4"/>
    </row>
    <row r="27" spans="1:22" ht="16.2" thickBot="1" x14ac:dyDescent="0.35">
      <c r="A27" s="3" t="s">
        <v>29</v>
      </c>
      <c r="B27" s="1">
        <v>-24.558719</v>
      </c>
      <c r="C27" s="2">
        <v>-24.505751</v>
      </c>
      <c r="D27" s="4">
        <f t="shared" si="7"/>
        <v>-1.4413122479999974</v>
      </c>
      <c r="E27" s="4">
        <v>0.27974300000000002</v>
      </c>
      <c r="F27" s="4">
        <f t="shared" si="8"/>
        <v>1.7210552479999974</v>
      </c>
      <c r="G27" s="3" t="s">
        <v>29</v>
      </c>
      <c r="H27" s="2">
        <v>-24.569327999999999</v>
      </c>
      <c r="I27" s="1">
        <v>-24.548145000000002</v>
      </c>
      <c r="J27" s="4">
        <f t="shared" si="9"/>
        <v>-0.57641061299992014</v>
      </c>
      <c r="K27" s="4">
        <v>0.27974300000000002</v>
      </c>
      <c r="L27" s="4">
        <f t="shared" si="10"/>
        <v>0.8561536129999201</v>
      </c>
      <c r="N27" s="2"/>
      <c r="O27" s="2"/>
      <c r="P27" s="4"/>
      <c r="Q27" s="4"/>
      <c r="S27" s="1"/>
      <c r="T27" s="2"/>
      <c r="U27" s="4"/>
      <c r="V27" s="4"/>
    </row>
    <row r="28" spans="1:22" ht="16.2" thickBot="1" x14ac:dyDescent="0.35">
      <c r="A28" s="3" t="s">
        <v>5</v>
      </c>
      <c r="B28" s="1">
        <v>-37.732973999999999</v>
      </c>
      <c r="C28" s="1">
        <v>-37.72437</v>
      </c>
      <c r="D28" s="4">
        <f t="shared" si="7"/>
        <v>-0.23412344399995316</v>
      </c>
      <c r="E28" s="4">
        <v>1.262114</v>
      </c>
      <c r="F28" s="4">
        <f t="shared" si="8"/>
        <v>1.4962374439999531</v>
      </c>
      <c r="G28" s="3" t="s">
        <v>5</v>
      </c>
      <c r="H28" s="1">
        <v>-37.745023000000003</v>
      </c>
      <c r="I28" s="1">
        <v>-37.758664000000003</v>
      </c>
      <c r="J28" s="4">
        <f t="shared" si="9"/>
        <v>0.37118525099999433</v>
      </c>
      <c r="K28" s="4">
        <v>1.262114</v>
      </c>
      <c r="L28" s="4">
        <f t="shared" si="10"/>
        <v>0.89092874900000563</v>
      </c>
      <c r="N28" s="1"/>
      <c r="O28" s="1"/>
      <c r="P28" s="4"/>
      <c r="Q28" s="4"/>
      <c r="S28" s="1"/>
      <c r="T28" s="2"/>
      <c r="U28" s="4"/>
      <c r="V28" s="4"/>
    </row>
    <row r="29" spans="1:22" ht="16.2" thickBot="1" x14ac:dyDescent="0.35">
      <c r="A29" s="3" t="s">
        <v>6</v>
      </c>
      <c r="B29" s="1">
        <v>-54.457008000000002</v>
      </c>
      <c r="C29" s="1">
        <v>-54.370660999999998</v>
      </c>
      <c r="D29" s="4">
        <f t="shared" si="7"/>
        <v>-2.349588217000095</v>
      </c>
      <c r="E29" s="4">
        <v>-7.2539999999999993E-2</v>
      </c>
      <c r="F29" s="4">
        <f t="shared" si="8"/>
        <v>2.277048217000095</v>
      </c>
      <c r="G29" s="3" t="s">
        <v>6</v>
      </c>
      <c r="H29" s="2">
        <v>-54.475051000000001</v>
      </c>
      <c r="I29" s="1">
        <v>-54.397433999999997</v>
      </c>
      <c r="J29" s="4">
        <f t="shared" si="9"/>
        <v>-2.1120361870000979</v>
      </c>
      <c r="K29" s="4">
        <v>-7.2539999999999993E-2</v>
      </c>
      <c r="L29" s="4">
        <f t="shared" si="10"/>
        <v>2.0394961870000978</v>
      </c>
      <c r="N29" s="2"/>
      <c r="O29" s="2"/>
      <c r="P29" s="4"/>
      <c r="Q29" s="4"/>
      <c r="S29" s="1"/>
      <c r="T29" s="2"/>
      <c r="U29" s="4"/>
      <c r="V29" s="4"/>
    </row>
    <row r="30" spans="1:22" ht="16.2" thickBot="1" x14ac:dyDescent="0.35">
      <c r="A30" s="3" t="s">
        <v>7</v>
      </c>
      <c r="B30" s="1">
        <v>-74.880037000000002</v>
      </c>
      <c r="C30" s="1">
        <v>-74.857754999999997</v>
      </c>
      <c r="D30" s="4">
        <f t="shared" si="7"/>
        <v>-0.60631550200011242</v>
      </c>
      <c r="E30" s="4">
        <v>1.4619800000000001</v>
      </c>
      <c r="F30" s="4">
        <f t="shared" si="8"/>
        <v>2.0682955020001126</v>
      </c>
      <c r="G30" s="3" t="s">
        <v>7</v>
      </c>
      <c r="H30" s="2">
        <v>-74.918144999999996</v>
      </c>
      <c r="I30" s="1">
        <v>-74.902646000000004</v>
      </c>
      <c r="J30" s="4">
        <f t="shared" si="9"/>
        <v>-0.42174328899976243</v>
      </c>
      <c r="K30" s="4">
        <v>1.4619800000000001</v>
      </c>
      <c r="L30" s="4">
        <f t="shared" si="10"/>
        <v>1.8837232889997626</v>
      </c>
      <c r="N30" s="1"/>
      <c r="O30" s="1"/>
      <c r="P30" s="4"/>
      <c r="Q30" s="4"/>
      <c r="S30" s="1"/>
      <c r="T30" s="1"/>
      <c r="U30" s="4"/>
      <c r="V30" s="4"/>
    </row>
    <row r="31" spans="1:22" ht="16.2" thickBot="1" x14ac:dyDescent="0.35">
      <c r="A31" s="3" t="s">
        <v>8</v>
      </c>
      <c r="B31" s="2">
        <v>-99.487271000000007</v>
      </c>
      <c r="C31" s="2">
        <v>-99.526606999999998</v>
      </c>
      <c r="D31" s="4">
        <f t="shared" si="7"/>
        <v>1.0703718959997714</v>
      </c>
      <c r="E31" s="4">
        <v>3.4012899999999999</v>
      </c>
      <c r="F31" s="4">
        <f t="shared" si="8"/>
        <v>2.3309181040002285</v>
      </c>
      <c r="G31" s="3" t="s">
        <v>8</v>
      </c>
      <c r="H31" s="2">
        <v>-99.554170999999997</v>
      </c>
      <c r="I31" s="2">
        <v>-99.613260999999994</v>
      </c>
      <c r="J31" s="4">
        <f t="shared" si="9"/>
        <v>1.6078979899999357</v>
      </c>
      <c r="K31" s="4">
        <v>3.4012899999999999</v>
      </c>
      <c r="L31" s="4">
        <f t="shared" si="10"/>
        <v>1.7933920100000642</v>
      </c>
      <c r="N31" s="1"/>
      <c r="O31" s="2"/>
      <c r="P31" s="4"/>
      <c r="Q31" s="4"/>
      <c r="S31" s="1"/>
      <c r="T31" s="1"/>
      <c r="U31" s="4"/>
      <c r="V31" s="4"/>
    </row>
    <row r="32" spans="1:22" ht="16.2" thickBot="1" x14ac:dyDescent="0.35">
      <c r="A32" s="3" t="s">
        <v>9</v>
      </c>
      <c r="B32" s="1">
        <v>-128.62472199999999</v>
      </c>
      <c r="C32" s="1">
        <v>-126.92295900000001</v>
      </c>
      <c r="D32" s="4">
        <f t="shared" si="7"/>
        <v>-46.306672992999601</v>
      </c>
      <c r="E32" s="4">
        <v>-1.2437</v>
      </c>
      <c r="F32" s="4">
        <f t="shared" si="8"/>
        <v>45.062972992999605</v>
      </c>
      <c r="G32" s="3" t="s">
        <v>9</v>
      </c>
      <c r="H32" s="2">
        <v>-128.731572</v>
      </c>
      <c r="I32" s="1">
        <v>-127.351609</v>
      </c>
      <c r="J32" s="4">
        <f t="shared" si="9"/>
        <v>-37.550173193000099</v>
      </c>
      <c r="K32" s="4">
        <v>-1.2437</v>
      </c>
      <c r="L32" s="4">
        <f t="shared" si="10"/>
        <v>36.306473193000102</v>
      </c>
      <c r="N32" s="1"/>
      <c r="O32" s="1"/>
      <c r="P32" s="4"/>
      <c r="Q32" s="4"/>
      <c r="T32" s="1"/>
      <c r="U32" s="4"/>
      <c r="V32" s="4"/>
    </row>
    <row r="33" spans="1:22" ht="16.2" thickBot="1" x14ac:dyDescent="0.35">
      <c r="A33" s="3" t="s">
        <v>10</v>
      </c>
      <c r="B33" s="2">
        <v>-161.84143499999999</v>
      </c>
      <c r="C33" s="1">
        <v>-161.843658</v>
      </c>
      <c r="D33" s="4">
        <f t="shared" si="7"/>
        <v>6.0490053000407155E-2</v>
      </c>
      <c r="E33" s="4">
        <v>0.54795099999999997</v>
      </c>
      <c r="F33" s="4">
        <f t="shared" si="8"/>
        <v>0.4874609469995928</v>
      </c>
      <c r="G33" s="3" t="s">
        <v>10</v>
      </c>
      <c r="H33" s="1">
        <v>-161.84592599999999</v>
      </c>
      <c r="I33" s="1">
        <v>-161.85027299999999</v>
      </c>
      <c r="J33" s="4">
        <f t="shared" si="9"/>
        <v>0.1182862169998819</v>
      </c>
      <c r="K33" s="4">
        <v>0.54795099999999997</v>
      </c>
      <c r="L33" s="4">
        <f t="shared" si="10"/>
        <v>0.42966478300011807</v>
      </c>
      <c r="N33" s="1"/>
      <c r="O33" s="1"/>
      <c r="P33" s="4"/>
      <c r="Q33" s="4"/>
      <c r="S33" s="2"/>
      <c r="T33" s="1"/>
      <c r="U33" s="4"/>
      <c r="V33" s="4"/>
    </row>
    <row r="34" spans="1:22" ht="16.2" thickBot="1" x14ac:dyDescent="0.35">
      <c r="A34" s="3" t="s">
        <v>11</v>
      </c>
      <c r="B34" s="1">
        <v>-199.61759699999999</v>
      </c>
      <c r="C34" s="1">
        <f>-199.580862</f>
        <v>-199.580862</v>
      </c>
      <c r="D34" s="4">
        <f t="shared" si="7"/>
        <v>-0.99959608499981156</v>
      </c>
      <c r="E34" s="4">
        <v>-0.41455999999999998</v>
      </c>
      <c r="F34" s="4">
        <f t="shared" si="8"/>
        <v>0.58503608499981152</v>
      </c>
      <c r="G34" s="3" t="s">
        <v>11</v>
      </c>
      <c r="H34" s="2">
        <v>-199.62856400000001</v>
      </c>
      <c r="I34" s="2">
        <v>-199.59794099999999</v>
      </c>
      <c r="J34" s="4">
        <f t="shared" si="9"/>
        <v>-0.83328245300053949</v>
      </c>
      <c r="K34" s="4">
        <v>-0.41455999999999998</v>
      </c>
      <c r="L34" s="4">
        <f t="shared" si="10"/>
        <v>0.41872245300053951</v>
      </c>
      <c r="N34" s="2"/>
      <c r="O34" s="2"/>
      <c r="P34" s="4"/>
      <c r="Q34" s="4"/>
      <c r="S34" s="2"/>
      <c r="T34" s="1"/>
      <c r="U34" s="4"/>
      <c r="V34" s="4"/>
    </row>
    <row r="35" spans="1:22" ht="16.2" thickBot="1" x14ac:dyDescent="0.35">
      <c r="A35" s="3" t="s">
        <v>12</v>
      </c>
      <c r="B35" s="2">
        <v>-241.88625200000001</v>
      </c>
      <c r="C35" s="1">
        <v>-241.87826799999999</v>
      </c>
      <c r="D35" s="4">
        <f t="shared" si="7"/>
        <v>-0.21725262400059187</v>
      </c>
      <c r="E35" s="4">
        <v>0.43381599999999998</v>
      </c>
      <c r="F35" s="4">
        <f t="shared" si="8"/>
        <v>0.65106862400059184</v>
      </c>
      <c r="G35" s="3" t="s">
        <v>12</v>
      </c>
      <c r="H35" s="2">
        <v>-241.90226699999999</v>
      </c>
      <c r="I35" s="1">
        <v>-241.90054599999999</v>
      </c>
      <c r="J35" s="4">
        <f t="shared" si="9"/>
        <v>-4.6830131000092902E-2</v>
      </c>
      <c r="K35" s="4">
        <v>0.43381599999999998</v>
      </c>
      <c r="L35" s="4">
        <f t="shared" si="10"/>
        <v>0.4806461310000929</v>
      </c>
      <c r="N35" s="2"/>
      <c r="O35" s="1"/>
      <c r="P35" s="4"/>
      <c r="Q35" s="4"/>
      <c r="S35" s="2"/>
      <c r="T35" s="2"/>
      <c r="U35" s="4"/>
      <c r="V35" s="4"/>
    </row>
    <row r="36" spans="1:22" ht="16.2" thickBot="1" x14ac:dyDescent="0.35">
      <c r="A36" s="3" t="s">
        <v>13</v>
      </c>
      <c r="B36" s="1">
        <v>-288.87203</v>
      </c>
      <c r="C36" s="2">
        <v>-288.90002099999998</v>
      </c>
      <c r="D36" s="4">
        <f t="shared" si="7"/>
        <v>0.76166310099961598</v>
      </c>
      <c r="E36" s="4">
        <v>1.389518</v>
      </c>
      <c r="F36" s="4">
        <f t="shared" si="8"/>
        <v>0.62785489900038405</v>
      </c>
      <c r="G36" s="3" t="s">
        <v>13</v>
      </c>
      <c r="H36" s="2">
        <v>-288.89219600000001</v>
      </c>
      <c r="I36" s="2">
        <v>-288.92442799999998</v>
      </c>
      <c r="J36" s="4">
        <f t="shared" si="9"/>
        <v>0.87706495199904633</v>
      </c>
      <c r="K36" s="4">
        <v>1.389518</v>
      </c>
      <c r="L36" s="4">
        <f t="shared" si="10"/>
        <v>0.5124530480009537</v>
      </c>
      <c r="O36" s="2"/>
      <c r="P36" s="4"/>
      <c r="Q36" s="4"/>
      <c r="S36" s="1"/>
      <c r="T36" s="1"/>
      <c r="U36" s="4"/>
      <c r="V36" s="4"/>
    </row>
    <row r="37" spans="1:22" ht="16.2" thickBot="1" x14ac:dyDescent="0.35">
      <c r="A37" s="3" t="s">
        <v>14</v>
      </c>
      <c r="B37" s="2">
        <v>-340.74688800000001</v>
      </c>
      <c r="C37" s="1">
        <v>-340.72374500000001</v>
      </c>
      <c r="D37" s="4">
        <f t="shared" si="7"/>
        <v>-0.62974417300012453</v>
      </c>
      <c r="E37" s="4">
        <v>0.74651000000000001</v>
      </c>
      <c r="F37" s="4">
        <f t="shared" si="8"/>
        <v>1.3762541730001245</v>
      </c>
      <c r="G37" s="3" t="s">
        <v>14</v>
      </c>
      <c r="H37" s="1">
        <v>-340.76717000000002</v>
      </c>
      <c r="I37" s="2">
        <v>-340.76412199999999</v>
      </c>
      <c r="J37" s="4">
        <f t="shared" si="9"/>
        <v>-8.2939128000959039E-2</v>
      </c>
      <c r="K37" s="4">
        <v>0.74651000000000001</v>
      </c>
      <c r="L37" s="4">
        <f t="shared" si="10"/>
        <v>0.82944912800095905</v>
      </c>
      <c r="N37" s="1"/>
      <c r="O37" s="2"/>
      <c r="P37" s="4"/>
      <c r="Q37" s="4"/>
      <c r="S37" s="1"/>
      <c r="T37" s="1"/>
      <c r="U37" s="4"/>
      <c r="V37" s="4"/>
    </row>
    <row r="38" spans="1:22" ht="16.2" thickBot="1" x14ac:dyDescent="0.35">
      <c r="A38" s="3" t="s">
        <v>15</v>
      </c>
      <c r="B38" s="3">
        <v>-397.55337700000001</v>
      </c>
      <c r="C38" s="1">
        <v>-397.588616</v>
      </c>
      <c r="D38" s="4">
        <f t="shared" si="7"/>
        <v>0.95888842899972859</v>
      </c>
      <c r="E38" s="4">
        <v>2.0771030000000001</v>
      </c>
      <c r="F38" s="4">
        <f t="shared" si="8"/>
        <v>1.1182145710002716</v>
      </c>
      <c r="G38" s="3" t="s">
        <v>15</v>
      </c>
      <c r="H38" s="1">
        <v>-397.58072499999997</v>
      </c>
      <c r="I38" s="1">
        <v>-397.63324699999998</v>
      </c>
      <c r="J38" s="4">
        <f t="shared" si="9"/>
        <v>1.4291761420002826</v>
      </c>
      <c r="K38" s="4">
        <v>2.0771030000000001</v>
      </c>
      <c r="L38" s="4">
        <f t="shared" si="10"/>
        <v>0.6479268579997175</v>
      </c>
      <c r="N38" s="1"/>
      <c r="O38" s="1"/>
      <c r="P38" s="4"/>
      <c r="Q38" s="4"/>
      <c r="S38" s="1"/>
      <c r="T38" s="1"/>
      <c r="U38" s="4"/>
      <c r="V38" s="4"/>
    </row>
    <row r="39" spans="1:22" ht="16.2" thickBot="1" x14ac:dyDescent="0.35">
      <c r="A39" s="3" t="s">
        <v>16</v>
      </c>
      <c r="B39" s="1">
        <v>-459.55243300000001</v>
      </c>
      <c r="C39" s="1">
        <v>-459.65210500000001</v>
      </c>
      <c r="D39" s="4">
        <f t="shared" si="7"/>
        <v>2.712174791999951</v>
      </c>
      <c r="E39" s="4">
        <v>3.612724</v>
      </c>
      <c r="F39" s="4">
        <f t="shared" si="8"/>
        <v>0.90054920800004901</v>
      </c>
      <c r="G39" s="3" t="s">
        <v>16</v>
      </c>
      <c r="H39" s="1">
        <v>-459.58513699999997</v>
      </c>
      <c r="I39" s="1">
        <v>-459.700264</v>
      </c>
      <c r="J39" s="4">
        <f t="shared" si="9"/>
        <v>3.1327207970008031</v>
      </c>
      <c r="K39" s="4">
        <v>3.612724</v>
      </c>
      <c r="L39" s="4">
        <f t="shared" si="10"/>
        <v>0.48000320299919697</v>
      </c>
      <c r="N39" s="1"/>
      <c r="O39" s="2"/>
      <c r="P39" s="4"/>
      <c r="Q39" s="4"/>
      <c r="S39" s="2"/>
      <c r="T39" s="2"/>
      <c r="U39" s="4"/>
      <c r="V39" s="4"/>
    </row>
    <row r="40" spans="1:22" ht="16.2" thickBot="1" x14ac:dyDescent="0.35">
      <c r="A40" s="3" t="s">
        <v>17</v>
      </c>
      <c r="B40" s="2">
        <v>-526.91105300000004</v>
      </c>
      <c r="C40" s="1">
        <v>-526.34581800000001</v>
      </c>
      <c r="D40" s="4">
        <f t="shared" si="7"/>
        <v>-15.380609585000807</v>
      </c>
      <c r="E40" s="4">
        <v>-0.99490000000000001</v>
      </c>
      <c r="F40" s="4">
        <f t="shared" si="8"/>
        <v>14.385709585000807</v>
      </c>
      <c r="G40" s="3" t="s">
        <v>17</v>
      </c>
      <c r="H40" s="1">
        <v>-526.95394699999997</v>
      </c>
      <c r="I40" s="2">
        <v>-526.46655199999998</v>
      </c>
      <c r="J40" s="4">
        <f t="shared" si="9"/>
        <v>-13.262505344999788</v>
      </c>
      <c r="K40" s="4">
        <v>-0.99490000000000001</v>
      </c>
      <c r="L40" s="4">
        <f t="shared" si="10"/>
        <v>12.267605344999788</v>
      </c>
      <c r="N40" s="1"/>
      <c r="O40" s="2"/>
      <c r="P40" s="4"/>
      <c r="Q40" s="4"/>
      <c r="S40" s="2"/>
      <c r="T40" s="2"/>
      <c r="U40" s="4"/>
      <c r="V40" s="4"/>
    </row>
    <row r="41" spans="1:22" x14ac:dyDescent="0.3">
      <c r="F41" s="8">
        <f>F23+F24+F25+F26+F27+F28+F29+F30+F31+F32+F33+F34+F35+F36+F37+F38+F39+F40</f>
        <v>116.6087748520016</v>
      </c>
      <c r="G41" s="8"/>
      <c r="H41" s="8"/>
      <c r="I41" s="8"/>
      <c r="J41" s="8"/>
      <c r="K41" s="8"/>
      <c r="L41" s="8">
        <f t="shared" ref="G41:L41" si="13">L23+L24+L25+L26+L27+L28+L29+L30+L31+L32+L33+L34+L35+L36+L37+L38+L39+L40</f>
        <v>83.911982830001321</v>
      </c>
    </row>
    <row r="43" spans="1:22" ht="16.2" thickBot="1" x14ac:dyDescent="0.35">
      <c r="A43" s="3" t="s">
        <v>30</v>
      </c>
      <c r="B43" s="3" t="s">
        <v>18</v>
      </c>
      <c r="C43" s="3" t="s">
        <v>19</v>
      </c>
      <c r="D43" s="3" t="s">
        <v>20</v>
      </c>
      <c r="E43" s="3" t="s">
        <v>21</v>
      </c>
      <c r="F43" s="3" t="s">
        <v>44</v>
      </c>
      <c r="G43" s="3" t="s">
        <v>31</v>
      </c>
      <c r="H43" s="3" t="s">
        <v>18</v>
      </c>
      <c r="I43" s="3" t="s">
        <v>19</v>
      </c>
      <c r="J43" s="3" t="s">
        <v>20</v>
      </c>
      <c r="K43" s="3" t="s">
        <v>21</v>
      </c>
      <c r="L43" s="3" t="s">
        <v>44</v>
      </c>
      <c r="M43" s="3" t="s">
        <v>32</v>
      </c>
      <c r="N43" s="3" t="s">
        <v>18</v>
      </c>
      <c r="O43" s="3" t="s">
        <v>19</v>
      </c>
      <c r="P43" s="3" t="s">
        <v>20</v>
      </c>
      <c r="Q43" s="3" t="s">
        <v>21</v>
      </c>
      <c r="R43" s="3" t="s">
        <v>33</v>
      </c>
      <c r="S43" s="3" t="s">
        <v>18</v>
      </c>
      <c r="T43" s="3" t="s">
        <v>19</v>
      </c>
      <c r="U43" s="3" t="s">
        <v>20</v>
      </c>
      <c r="V43" s="3" t="s">
        <v>21</v>
      </c>
    </row>
    <row r="44" spans="1:22" ht="16.2" thickBot="1" x14ac:dyDescent="0.35">
      <c r="A44" s="3" t="s">
        <v>0</v>
      </c>
      <c r="B44" s="1">
        <v>-0.496666</v>
      </c>
      <c r="C44" s="1">
        <v>-0.44911499999999999</v>
      </c>
      <c r="D44" s="4">
        <f>(B44-C44)*27.211</f>
        <v>-1.2939102610000002</v>
      </c>
      <c r="E44" s="4">
        <v>0.75419000000000003</v>
      </c>
      <c r="F44" s="4">
        <f>(E44-D44)</f>
        <v>2.0481002610000001</v>
      </c>
      <c r="G44" s="3" t="s">
        <v>0</v>
      </c>
      <c r="H44" s="1">
        <v>-0.49813400000000002</v>
      </c>
      <c r="I44" s="1">
        <v>-0.49792700000000001</v>
      </c>
      <c r="J44" s="4">
        <f>(H44-I44)*27.211</f>
        <v>-5.6326770000003461E-3</v>
      </c>
      <c r="K44" s="4">
        <v>0.75419000000000003</v>
      </c>
      <c r="L44" s="4">
        <f>(K44-J44)</f>
        <v>0.75982267700000039</v>
      </c>
      <c r="M44" s="3" t="s">
        <v>0</v>
      </c>
      <c r="N44" s="2">
        <v>-0.49830200000000002</v>
      </c>
      <c r="O44" s="1">
        <v>-0.519675</v>
      </c>
      <c r="P44" s="4">
        <f>(N44-O44)*27.211</f>
        <v>0.58158070299999931</v>
      </c>
      <c r="Q44" s="4">
        <v>0.75419000000000003</v>
      </c>
      <c r="R44" s="3" t="s">
        <v>0</v>
      </c>
      <c r="S44" s="1">
        <v>-0.498195</v>
      </c>
      <c r="T44" s="1">
        <v>-0.51943300000000003</v>
      </c>
      <c r="U44" s="4">
        <f>(S44-T44)*27.211</f>
        <v>0.57790721800000089</v>
      </c>
      <c r="V44" s="4">
        <v>0.75419000000000003</v>
      </c>
    </row>
    <row r="45" spans="1:22" ht="16.2" thickBot="1" x14ac:dyDescent="0.35">
      <c r="A45" s="3" t="s">
        <v>1</v>
      </c>
      <c r="B45" s="2">
        <v>-2.8991530000000001</v>
      </c>
      <c r="C45" s="2">
        <v>-1.5797639999999999</v>
      </c>
      <c r="D45" s="4">
        <f t="shared" ref="D45:D61" si="14">(B45-C45)*27.211</f>
        <v>-35.901894079000002</v>
      </c>
      <c r="E45" s="4">
        <v>-0.51819999999999999</v>
      </c>
      <c r="F45" s="4">
        <f t="shared" ref="F45:F61" si="15">(E45-D45)</f>
        <v>35.383694079000001</v>
      </c>
      <c r="G45" s="3" t="s">
        <v>1</v>
      </c>
      <c r="H45" s="2">
        <v>-2.901767</v>
      </c>
      <c r="I45" s="1">
        <v>-2.1322070000000002</v>
      </c>
      <c r="J45" s="4">
        <f t="shared" ref="J45:J61" si="16">(H45-I45)*27.211</f>
        <v>-20.940497159999993</v>
      </c>
      <c r="K45" s="4">
        <v>-0.51819999999999999</v>
      </c>
      <c r="L45" s="4">
        <f t="shared" ref="L45:L61" si="17">(K45-J45)</f>
        <v>20.422297159999992</v>
      </c>
      <c r="M45" s="3" t="s">
        <v>1</v>
      </c>
      <c r="N45" s="2">
        <v>-2.8991530000000001</v>
      </c>
      <c r="O45" s="1">
        <v>-1.5797639999999999</v>
      </c>
      <c r="P45" s="4">
        <f t="shared" ref="P45:P61" si="18">(N45-O45)*27.211</f>
        <v>-35.901894079000002</v>
      </c>
      <c r="Q45" s="4">
        <v>-0.51819999999999999</v>
      </c>
      <c r="R45" s="3" t="s">
        <v>1</v>
      </c>
      <c r="S45" s="2">
        <v>-2.901767</v>
      </c>
      <c r="T45" s="2">
        <v>-2.1322070000000002</v>
      </c>
      <c r="U45" s="4">
        <f t="shared" ref="U45:U61" si="19">(S45-T45)*27.211</f>
        <v>-20.940497159999993</v>
      </c>
      <c r="V45" s="4">
        <v>-0.51819999999999999</v>
      </c>
    </row>
    <row r="46" spans="1:22" ht="16.2" thickBot="1" x14ac:dyDescent="0.35">
      <c r="A46" s="3" t="s">
        <v>2</v>
      </c>
      <c r="B46" s="2">
        <v>-7.4797929999999999</v>
      </c>
      <c r="C46" s="2">
        <v>-7.4830069999999997</v>
      </c>
      <c r="D46" s="4">
        <f t="shared" si="14"/>
        <v>8.7456153999995317E-2</v>
      </c>
      <c r="E46" s="4">
        <v>0.61758999999999997</v>
      </c>
      <c r="F46" s="4">
        <f t="shared" si="15"/>
        <v>0.53013384600000468</v>
      </c>
      <c r="G46" s="3" t="s">
        <v>2</v>
      </c>
      <c r="H46" s="2">
        <v>-7.4797450000000003</v>
      </c>
      <c r="I46" s="2">
        <v>-7.4936489999999996</v>
      </c>
      <c r="J46" s="4">
        <f t="shared" si="16"/>
        <v>0.37834174399997955</v>
      </c>
      <c r="K46" s="4">
        <v>0.61758999999999997</v>
      </c>
      <c r="L46" s="4">
        <f t="shared" si="17"/>
        <v>0.23924825600002042</v>
      </c>
      <c r="N46" s="1"/>
      <c r="O46" s="2"/>
      <c r="P46" s="4"/>
      <c r="Q46" s="4"/>
      <c r="S46" s="2"/>
      <c r="T46" s="1"/>
      <c r="U46" s="4"/>
      <c r="V46" s="4"/>
    </row>
    <row r="47" spans="1:22" ht="16.2" thickBot="1" x14ac:dyDescent="0.35">
      <c r="A47" s="3" t="s">
        <v>3</v>
      </c>
      <c r="B47" s="2">
        <v>-14.66047</v>
      </c>
      <c r="C47" s="2">
        <v>-14.595846</v>
      </c>
      <c r="D47" s="4">
        <f t="shared" si="14"/>
        <v>-1.7584836640000063</v>
      </c>
      <c r="E47" s="4">
        <v>-0.51819999999999999</v>
      </c>
      <c r="F47" s="4">
        <f t="shared" si="15"/>
        <v>1.2402836640000063</v>
      </c>
      <c r="G47" s="3" t="s">
        <v>3</v>
      </c>
      <c r="H47" s="1">
        <v>-14.663665</v>
      </c>
      <c r="I47" s="2">
        <v>-14.626802</v>
      </c>
      <c r="J47" s="4">
        <f t="shared" si="16"/>
        <v>-1.0030790930000084</v>
      </c>
      <c r="K47" s="4">
        <v>-0.51819999999999999</v>
      </c>
      <c r="L47" s="4">
        <f t="shared" si="17"/>
        <v>0.48487909300000842</v>
      </c>
      <c r="N47" s="2"/>
      <c r="O47" s="2"/>
      <c r="P47" s="4"/>
      <c r="Q47" s="4"/>
      <c r="S47" s="2"/>
      <c r="T47" s="1"/>
      <c r="U47" s="4"/>
      <c r="V47" s="4"/>
    </row>
    <row r="48" spans="1:22" ht="16.2" thickBot="1" x14ac:dyDescent="0.35">
      <c r="A48" s="3" t="s">
        <v>29</v>
      </c>
      <c r="B48" s="1">
        <v>-24.639693000000001</v>
      </c>
      <c r="C48" s="1">
        <v>-24.593902</v>
      </c>
      <c r="D48" s="4">
        <f t="shared" si="14"/>
        <v>-1.246018901000034</v>
      </c>
      <c r="E48" s="4">
        <v>0.27974300000000002</v>
      </c>
      <c r="F48" s="4">
        <f t="shared" si="15"/>
        <v>1.5257619010000341</v>
      </c>
      <c r="G48" s="3" t="s">
        <v>29</v>
      </c>
      <c r="H48" s="1">
        <v>-24.647738</v>
      </c>
      <c r="I48" s="2">
        <v>-24.633105</v>
      </c>
      <c r="J48" s="4">
        <f t="shared" si="16"/>
        <v>-0.39817856299999715</v>
      </c>
      <c r="K48" s="4">
        <v>0.27974300000000002</v>
      </c>
      <c r="L48" s="4">
        <f t="shared" si="17"/>
        <v>0.67792156299999717</v>
      </c>
      <c r="N48" s="1"/>
      <c r="O48" s="1"/>
      <c r="P48" s="4"/>
      <c r="Q48" s="4"/>
      <c r="S48" s="1"/>
      <c r="T48" s="1"/>
      <c r="U48" s="4"/>
      <c r="V48" s="4"/>
    </row>
    <row r="49" spans="1:22" ht="16.2" thickBot="1" x14ac:dyDescent="0.35">
      <c r="A49" s="3" t="s">
        <v>5</v>
      </c>
      <c r="B49" s="1">
        <v>-37.828927999999998</v>
      </c>
      <c r="C49" s="1">
        <v>-37.827396</v>
      </c>
      <c r="D49" s="4">
        <f t="shared" si="14"/>
        <v>-4.1687251999929911E-2</v>
      </c>
      <c r="E49" s="4">
        <v>1.262114</v>
      </c>
      <c r="F49" s="4">
        <f t="shared" si="15"/>
        <v>1.3038012519999298</v>
      </c>
      <c r="G49" s="3" t="s">
        <v>5</v>
      </c>
      <c r="H49" s="2">
        <v>-37.839339000000002</v>
      </c>
      <c r="I49" s="1">
        <v>-37.860922000000002</v>
      </c>
      <c r="J49" s="4">
        <f t="shared" si="16"/>
        <v>0.58729501299999143</v>
      </c>
      <c r="K49" s="4">
        <v>1.262114</v>
      </c>
      <c r="L49" s="4">
        <f t="shared" si="17"/>
        <v>0.67481898700000853</v>
      </c>
      <c r="N49" s="1"/>
      <c r="O49" s="1"/>
      <c r="P49" s="4"/>
      <c r="Q49" s="4"/>
      <c r="S49" s="1"/>
      <c r="T49" s="2"/>
      <c r="U49" s="4"/>
      <c r="V49" s="4"/>
    </row>
    <row r="50" spans="1:22" ht="16.2" thickBot="1" x14ac:dyDescent="0.35">
      <c r="A50" s="3" t="s">
        <v>6</v>
      </c>
      <c r="B50" s="1">
        <v>-54.567763999999997</v>
      </c>
      <c r="C50" s="2">
        <v>-54.504120999999998</v>
      </c>
      <c r="D50" s="4">
        <f t="shared" si="14"/>
        <v>-1.7317896729999729</v>
      </c>
      <c r="E50" s="4">
        <v>-7.2539999999999993E-2</v>
      </c>
      <c r="F50" s="4">
        <f t="shared" si="15"/>
        <v>1.6592496729999728</v>
      </c>
      <c r="G50" s="3" t="s">
        <v>6</v>
      </c>
      <c r="H50" s="1">
        <v>-54.583095</v>
      </c>
      <c r="I50" s="1">
        <v>-54.530918999999997</v>
      </c>
      <c r="J50" s="4">
        <f t="shared" si="16"/>
        <v>-1.4197611360000786</v>
      </c>
      <c r="K50" s="4">
        <v>-7.2539999999999993E-2</v>
      </c>
      <c r="L50" s="4">
        <f t="shared" si="17"/>
        <v>1.3472211360000785</v>
      </c>
      <c r="N50" s="2"/>
      <c r="O50" s="1"/>
      <c r="P50" s="4"/>
      <c r="Q50" s="4"/>
      <c r="S50" s="2"/>
      <c r="T50" s="1"/>
      <c r="U50" s="4"/>
      <c r="V50" s="4"/>
    </row>
    <row r="51" spans="1:22" ht="16.2" thickBot="1" x14ac:dyDescent="0.35">
      <c r="A51" s="3" t="s">
        <v>7</v>
      </c>
      <c r="B51" s="1">
        <v>-75.032115000000005</v>
      </c>
      <c r="C51" s="2">
        <v>-75.023724999999999</v>
      </c>
      <c r="D51" s="4">
        <f t="shared" si="14"/>
        <v>-0.22830029000015428</v>
      </c>
      <c r="E51" s="4">
        <v>1.4619800000000001</v>
      </c>
      <c r="F51" s="4">
        <f t="shared" si="15"/>
        <v>1.6902802900001543</v>
      </c>
      <c r="G51" s="3" t="s">
        <v>7</v>
      </c>
      <c r="H51" s="2">
        <v>-75.057693</v>
      </c>
      <c r="I51" s="2">
        <v>-75.061705000000003</v>
      </c>
      <c r="J51" s="4">
        <f t="shared" si="16"/>
        <v>0.10917053200008199</v>
      </c>
      <c r="K51" s="4">
        <v>1.4619800000000001</v>
      </c>
      <c r="L51" s="4">
        <f t="shared" si="17"/>
        <v>1.3528094679999181</v>
      </c>
      <c r="N51" s="1"/>
      <c r="O51" s="2"/>
      <c r="P51" s="4"/>
      <c r="Q51" s="4"/>
      <c r="S51" s="1"/>
      <c r="T51" s="2"/>
      <c r="U51" s="4"/>
      <c r="V51" s="4"/>
    </row>
    <row r="52" spans="1:22" ht="16.2" thickBot="1" x14ac:dyDescent="0.35">
      <c r="A52" s="3" t="s">
        <v>8</v>
      </c>
      <c r="B52" s="1">
        <v>-99.682461000000004</v>
      </c>
      <c r="C52" s="2">
        <v>-99.723360999999997</v>
      </c>
      <c r="D52" s="4">
        <f t="shared" si="14"/>
        <v>1.1129298999998229</v>
      </c>
      <c r="E52" s="4">
        <v>3.4012899999999999</v>
      </c>
      <c r="F52" s="4">
        <f t="shared" si="15"/>
        <v>2.288360100000177</v>
      </c>
      <c r="G52" s="3" t="s">
        <v>8</v>
      </c>
      <c r="H52" s="1">
        <v>-99.720955000000004</v>
      </c>
      <c r="I52" s="1">
        <v>-99.788673000000003</v>
      </c>
      <c r="J52" s="4">
        <f t="shared" si="16"/>
        <v>1.8426744979999803</v>
      </c>
      <c r="K52" s="4">
        <v>3.4012899999999999</v>
      </c>
      <c r="L52" s="4">
        <f t="shared" si="17"/>
        <v>1.5586155020000196</v>
      </c>
      <c r="N52" s="2"/>
      <c r="O52" s="2"/>
      <c r="P52" s="4"/>
      <c r="Q52" s="4"/>
      <c r="S52" s="1"/>
      <c r="T52" s="2"/>
      <c r="U52" s="4"/>
      <c r="V52" s="4"/>
    </row>
    <row r="53" spans="1:22" ht="16.2" thickBot="1" x14ac:dyDescent="0.35">
      <c r="A53" s="3" t="s">
        <v>9</v>
      </c>
      <c r="B53" s="1">
        <v>-128.858532</v>
      </c>
      <c r="C53" s="1">
        <v>-127.247207</v>
      </c>
      <c r="D53" s="4">
        <f t="shared" si="14"/>
        <v>-43.845764574999826</v>
      </c>
      <c r="E53" s="4">
        <v>-1.2437</v>
      </c>
      <c r="F53" s="4">
        <f t="shared" si="15"/>
        <v>42.602064574999829</v>
      </c>
      <c r="G53" s="3" t="s">
        <v>9</v>
      </c>
      <c r="H53" s="1">
        <v>-128.915065</v>
      </c>
      <c r="I53" s="1">
        <v>-127.61012599999999</v>
      </c>
      <c r="J53" s="4">
        <f t="shared" si="16"/>
        <v>-35.508695129000124</v>
      </c>
      <c r="K53" s="4">
        <v>-1.2437</v>
      </c>
      <c r="L53" s="4">
        <f t="shared" si="17"/>
        <v>34.264995129000127</v>
      </c>
      <c r="N53" s="2"/>
      <c r="O53" s="1"/>
      <c r="P53" s="4"/>
      <c r="Q53" s="4"/>
      <c r="S53" s="2"/>
      <c r="T53" s="1"/>
      <c r="U53" s="4"/>
      <c r="V53" s="4"/>
    </row>
    <row r="54" spans="1:22" ht="16.2" thickBot="1" x14ac:dyDescent="0.35">
      <c r="A54" s="3" t="s">
        <v>10</v>
      </c>
      <c r="B54" s="1">
        <v>-162.23445699999999</v>
      </c>
      <c r="C54" s="2">
        <v>-162.24937</v>
      </c>
      <c r="D54" s="4">
        <f t="shared" si="14"/>
        <v>0.40579764300019205</v>
      </c>
      <c r="E54" s="4">
        <v>0.54795099999999997</v>
      </c>
      <c r="F54" s="4">
        <f t="shared" si="15"/>
        <v>0.14215335699980791</v>
      </c>
      <c r="G54" s="3" t="s">
        <v>10</v>
      </c>
      <c r="H54" s="1">
        <v>-162.239383</v>
      </c>
      <c r="I54" s="2">
        <v>-162.255099</v>
      </c>
      <c r="J54" s="4">
        <f t="shared" si="16"/>
        <v>0.42764807599993526</v>
      </c>
      <c r="K54" s="4">
        <v>0.54795099999999997</v>
      </c>
      <c r="L54" s="4">
        <f t="shared" si="17"/>
        <v>0.1203029240000647</v>
      </c>
      <c r="N54" s="1"/>
      <c r="O54" s="1"/>
      <c r="P54" s="4"/>
      <c r="Q54" s="4"/>
      <c r="S54" s="2"/>
      <c r="T54" s="2"/>
      <c r="U54" s="4"/>
      <c r="V54" s="4"/>
    </row>
    <row r="55" spans="1:22" ht="16.2" thickBot="1" x14ac:dyDescent="0.35">
      <c r="A55" s="3" t="s">
        <v>11</v>
      </c>
      <c r="B55" s="2">
        <v>-200.03734900000001</v>
      </c>
      <c r="C55" s="2">
        <v>-200.00104200000001</v>
      </c>
      <c r="D55" s="4">
        <f t="shared" si="14"/>
        <v>-0.98794977699982711</v>
      </c>
      <c r="E55" s="4">
        <v>-0.41455999999999998</v>
      </c>
      <c r="F55" s="4">
        <f t="shared" si="15"/>
        <v>0.57338977699982707</v>
      </c>
      <c r="G55" s="3" t="s">
        <v>11</v>
      </c>
      <c r="H55" s="2">
        <v>-200.05077900000001</v>
      </c>
      <c r="I55" s="1">
        <v>-200.02127999999999</v>
      </c>
      <c r="J55" s="4">
        <f t="shared" si="16"/>
        <v>-0.80269728900042137</v>
      </c>
      <c r="K55" s="4">
        <v>-0.41455999999999998</v>
      </c>
      <c r="L55" s="4">
        <f t="shared" si="17"/>
        <v>0.38813728900042138</v>
      </c>
      <c r="N55" s="2"/>
      <c r="O55" s="2"/>
      <c r="P55" s="4"/>
      <c r="Q55" s="4"/>
      <c r="S55" s="2"/>
      <c r="T55" s="2"/>
      <c r="U55" s="4"/>
      <c r="V55" s="4"/>
    </row>
    <row r="56" spans="1:22" ht="16.2" thickBot="1" x14ac:dyDescent="0.35">
      <c r="A56" s="3" t="s">
        <v>12</v>
      </c>
      <c r="B56" s="2">
        <v>-242.32175000000001</v>
      </c>
      <c r="C56" s="1">
        <v>-242.31859399999999</v>
      </c>
      <c r="D56" s="4">
        <f t="shared" si="14"/>
        <v>-8.5877916000499765E-2</v>
      </c>
      <c r="E56" s="4">
        <v>0.43381599999999998</v>
      </c>
      <c r="F56" s="4">
        <f t="shared" si="15"/>
        <v>0.51969391600049974</v>
      </c>
      <c r="G56" s="3" t="s">
        <v>12</v>
      </c>
      <c r="H56" s="2">
        <v>-242.34125399999999</v>
      </c>
      <c r="I56" s="1">
        <v>-242.34589399999999</v>
      </c>
      <c r="J56" s="4">
        <f t="shared" si="16"/>
        <v>0.12625903999986041</v>
      </c>
      <c r="K56" s="4">
        <v>0.43381599999999998</v>
      </c>
      <c r="L56" s="4">
        <f t="shared" si="17"/>
        <v>0.30755696000013955</v>
      </c>
      <c r="N56" s="1"/>
      <c r="O56" s="1"/>
      <c r="P56" s="4"/>
      <c r="Q56" s="4"/>
      <c r="S56" s="1"/>
      <c r="T56" s="2"/>
      <c r="U56" s="4"/>
      <c r="V56" s="4"/>
    </row>
    <row r="57" spans="1:22" ht="16.2" thickBot="1" x14ac:dyDescent="0.35">
      <c r="A57" s="3" t="s">
        <v>13</v>
      </c>
      <c r="B57" s="2">
        <v>-289.32504999999998</v>
      </c>
      <c r="C57" s="1">
        <v>-289.358428</v>
      </c>
      <c r="D57" s="4">
        <f t="shared" si="14"/>
        <v>0.90824875800074667</v>
      </c>
      <c r="E57" s="4">
        <v>1.389518</v>
      </c>
      <c r="F57" s="4">
        <f t="shared" si="15"/>
        <v>0.48126924199925336</v>
      </c>
      <c r="G57" s="3" t="s">
        <v>13</v>
      </c>
      <c r="H57" s="2">
        <v>-289.350075</v>
      </c>
      <c r="I57" s="2">
        <v>-289.38949300000002</v>
      </c>
      <c r="J57" s="4">
        <f t="shared" si="16"/>
        <v>1.072603198000325</v>
      </c>
      <c r="K57" s="4">
        <v>1.389518</v>
      </c>
      <c r="L57" s="4">
        <f t="shared" si="17"/>
        <v>0.31691480199967503</v>
      </c>
      <c r="N57" s="1"/>
      <c r="O57" s="2"/>
      <c r="P57" s="4"/>
      <c r="Q57" s="4"/>
      <c r="S57" s="1"/>
      <c r="T57" s="2"/>
      <c r="U57" s="4"/>
      <c r="V57" s="4"/>
    </row>
    <row r="58" spans="1:22" ht="16.2" thickBot="1" x14ac:dyDescent="0.35">
      <c r="A58" s="3" t="s">
        <v>14</v>
      </c>
      <c r="B58" s="2">
        <v>-341.21425099999999</v>
      </c>
      <c r="C58" s="1">
        <v>-341.22322400000002</v>
      </c>
      <c r="D58" s="4">
        <f t="shared" si="14"/>
        <v>0.24416430300070413</v>
      </c>
      <c r="E58" s="4">
        <v>0.74651000000000001</v>
      </c>
      <c r="F58" s="4">
        <f t="shared" si="15"/>
        <v>0.50234569699929588</v>
      </c>
      <c r="G58" s="3" t="s">
        <v>14</v>
      </c>
      <c r="H58" s="1">
        <v>-341.239329</v>
      </c>
      <c r="I58" s="1">
        <v>-341.26825200000002</v>
      </c>
      <c r="J58" s="4">
        <f t="shared" si="16"/>
        <v>0.78702375300055061</v>
      </c>
      <c r="K58" s="4">
        <v>0.74651000000000001</v>
      </c>
      <c r="L58" s="4">
        <f t="shared" si="17"/>
        <v>-4.0513753000550601E-2</v>
      </c>
      <c r="N58" s="2"/>
      <c r="O58" s="1"/>
      <c r="P58" s="4"/>
      <c r="Q58" s="4"/>
      <c r="S58" s="1"/>
      <c r="T58" s="1"/>
      <c r="U58" s="4"/>
      <c r="V58" s="4"/>
    </row>
    <row r="59" spans="1:22" ht="16.2" thickBot="1" x14ac:dyDescent="0.35">
      <c r="A59" s="3" t="s">
        <v>15</v>
      </c>
      <c r="B59" s="1">
        <v>-398.06422099999997</v>
      </c>
      <c r="C59" s="1">
        <v>-398.12473699999998</v>
      </c>
      <c r="D59" s="4">
        <f t="shared" si="14"/>
        <v>1.6467008760001876</v>
      </c>
      <c r="E59" s="4">
        <v>2.0771030000000001</v>
      </c>
      <c r="F59" s="4">
        <f t="shared" si="15"/>
        <v>0.43040212399981259</v>
      </c>
      <c r="G59" s="3" t="s">
        <v>15</v>
      </c>
      <c r="H59" s="1">
        <v>-398.09479199999998</v>
      </c>
      <c r="I59" s="1">
        <v>-398.172234</v>
      </c>
      <c r="J59" s="4">
        <f t="shared" si="16"/>
        <v>2.1072742620005198</v>
      </c>
      <c r="K59" s="4">
        <v>2.0771030000000001</v>
      </c>
      <c r="L59" s="4">
        <f t="shared" si="17"/>
        <v>-3.0171262000519672E-2</v>
      </c>
      <c r="N59" s="1"/>
      <c r="O59" s="1"/>
      <c r="P59" s="4"/>
      <c r="Q59" s="4"/>
      <c r="S59" s="1"/>
      <c r="T59" s="1"/>
      <c r="U59" s="4"/>
      <c r="V59" s="4"/>
    </row>
    <row r="60" spans="1:22" ht="16.2" thickBot="1" x14ac:dyDescent="0.35">
      <c r="A60" s="3" t="s">
        <v>16</v>
      </c>
      <c r="B60" s="1">
        <v>-460.09943600000003</v>
      </c>
      <c r="C60" s="1">
        <v>-460.21723300000002</v>
      </c>
      <c r="D60" s="4">
        <f t="shared" si="14"/>
        <v>3.205374166999889</v>
      </c>
      <c r="E60" s="4">
        <v>3.612724</v>
      </c>
      <c r="F60" s="4">
        <f t="shared" si="15"/>
        <v>0.40734983300011107</v>
      </c>
      <c r="G60" s="3" t="s">
        <v>16</v>
      </c>
      <c r="H60" s="1">
        <v>-460.13175100000001</v>
      </c>
      <c r="I60" s="2">
        <v>-460.26596699999999</v>
      </c>
      <c r="J60" s="4">
        <f t="shared" si="16"/>
        <v>3.6521515759994774</v>
      </c>
      <c r="K60" s="4">
        <v>3.612724</v>
      </c>
      <c r="L60" s="4">
        <f t="shared" si="17"/>
        <v>-3.9427575999477327E-2</v>
      </c>
      <c r="N60" s="2"/>
      <c r="O60" s="1"/>
      <c r="P60" s="4"/>
      <c r="Q60" s="4"/>
      <c r="S60" s="1"/>
      <c r="T60" s="1"/>
      <c r="U60" s="4"/>
      <c r="V60" s="4"/>
    </row>
    <row r="61" spans="1:22" ht="16.2" thickBot="1" x14ac:dyDescent="0.35">
      <c r="A61" s="3" t="s">
        <v>17</v>
      </c>
      <c r="B61" s="2">
        <v>-527.48745799999995</v>
      </c>
      <c r="C61" s="1">
        <v>-526.96095800000001</v>
      </c>
      <c r="D61" s="4">
        <f t="shared" si="14"/>
        <v>-14.326591499998415</v>
      </c>
      <c r="E61" s="4">
        <v>-0.99490000000000001</v>
      </c>
      <c r="F61" s="4">
        <f t="shared" si="15"/>
        <v>13.331691499998415</v>
      </c>
      <c r="G61" s="3" t="s">
        <v>17</v>
      </c>
      <c r="H61" s="2">
        <v>-527.52443200000005</v>
      </c>
      <c r="I61" s="2">
        <v>-527.09171300000003</v>
      </c>
      <c r="J61" s="4">
        <f t="shared" si="16"/>
        <v>-11.774716709000545</v>
      </c>
      <c r="K61" s="4">
        <v>-0.99490000000000001</v>
      </c>
      <c r="L61" s="4">
        <f t="shared" si="17"/>
        <v>10.779816709000546</v>
      </c>
      <c r="N61" s="2"/>
      <c r="O61" s="2"/>
      <c r="P61" s="4"/>
      <c r="Q61" s="4"/>
      <c r="S61" s="2"/>
      <c r="T61" s="2"/>
      <c r="U61" s="4"/>
      <c r="V61" s="4"/>
    </row>
    <row r="62" spans="1:22" x14ac:dyDescent="0.3">
      <c r="F62" s="8">
        <f>F44+F45+F46+F47+F48+F49+F50+F51+F52+F53+F54+F55+F56+F57+F58+F59+F60+F61</f>
        <v>106.66002508699714</v>
      </c>
      <c r="G62" s="8"/>
      <c r="H62" s="8"/>
      <c r="I62" s="8"/>
      <c r="J62" s="8"/>
      <c r="K62" s="8"/>
      <c r="L62" s="8">
        <f t="shared" ref="G62:L62" si="20">L44+L45+L46+L47+L48+L49+L50+L51+L52+L53+L54+L55+L56+L57+L58+L59+L60+L61</f>
        <v>73.585245064000461</v>
      </c>
    </row>
    <row r="72" spans="22:33" x14ac:dyDescent="0.3">
      <c r="V72" s="3" t="s">
        <v>36</v>
      </c>
      <c r="W72" s="3" t="s">
        <v>18</v>
      </c>
      <c r="X72" s="3" t="s">
        <v>19</v>
      </c>
      <c r="Y72" s="3" t="s">
        <v>20</v>
      </c>
      <c r="Z72" s="3" t="s">
        <v>21</v>
      </c>
      <c r="AA72" s="3" t="s">
        <v>44</v>
      </c>
      <c r="AB72" s="3" t="s">
        <v>37</v>
      </c>
      <c r="AC72" s="3" t="s">
        <v>18</v>
      </c>
      <c r="AD72" s="3" t="s">
        <v>19</v>
      </c>
      <c r="AE72" s="3" t="s">
        <v>20</v>
      </c>
      <c r="AF72" s="3" t="s">
        <v>21</v>
      </c>
      <c r="AG72" s="3" t="s">
        <v>44</v>
      </c>
    </row>
    <row r="73" spans="22:33" x14ac:dyDescent="0.3">
      <c r="V73" s="3" t="s">
        <v>2</v>
      </c>
      <c r="W73" s="7">
        <v>-7.4912017000000004</v>
      </c>
      <c r="X73" s="7">
        <v>-7.5113304999999997</v>
      </c>
      <c r="Y73" s="4">
        <f>(W73-X73)*27.211</f>
        <v>0.54772477679998044</v>
      </c>
      <c r="Z73" s="4">
        <v>0.61758999999999997</v>
      </c>
      <c r="AA73" s="4">
        <f>(Z73-Y73)</f>
        <v>6.9865223200019533E-2</v>
      </c>
      <c r="AB73" s="3" t="s">
        <v>2</v>
      </c>
      <c r="AC73" s="7">
        <v>-7.4913331000000003</v>
      </c>
      <c r="AD73" s="7">
        <v>-7.5118410999999998</v>
      </c>
      <c r="AE73" s="4">
        <f>(AC73-AD73)*27.211</f>
        <v>0.55804318799998709</v>
      </c>
      <c r="AF73" s="4">
        <v>0.61758999999999997</v>
      </c>
      <c r="AG73" s="4">
        <f>(AF73-AE73)</f>
        <v>5.9546812000012883E-2</v>
      </c>
    </row>
    <row r="74" spans="22:33" x14ac:dyDescent="0.3">
      <c r="V74" s="3" t="s">
        <v>3</v>
      </c>
      <c r="W74" s="7">
        <v>-14.670745</v>
      </c>
      <c r="X74" s="7">
        <v>-14.662222</v>
      </c>
      <c r="Y74" s="4">
        <f t="shared" ref="Y74:Y88" si="21">(W74-X74)*27.211</f>
        <v>-0.23191935300000763</v>
      </c>
      <c r="Z74" s="4">
        <v>-0.51819999999999999</v>
      </c>
      <c r="AA74" s="4">
        <f t="shared" ref="AA74:AA88" si="22">(Z74-Y74)</f>
        <v>-0.28628064699999234</v>
      </c>
      <c r="AB74" s="3" t="s">
        <v>3</v>
      </c>
      <c r="AC74" s="7">
        <v>-14.671314000000001</v>
      </c>
      <c r="AD74" s="7">
        <v>-14.662998999999999</v>
      </c>
      <c r="AE74" s="4">
        <f>(AC74-AD74)*27.211</f>
        <v>-0.22625946500003821</v>
      </c>
      <c r="AF74" s="4">
        <v>-0.51819999999999999</v>
      </c>
      <c r="AG74" s="4">
        <f t="shared" ref="AG74:AG88" si="23">(AF74-AE74)</f>
        <v>-0.29194053499996175</v>
      </c>
    </row>
    <row r="75" spans="22:33" x14ac:dyDescent="0.3">
      <c r="V75" s="3" t="s">
        <v>4</v>
      </c>
      <c r="W75" s="7">
        <v>-24.659564</v>
      </c>
      <c r="X75" s="7">
        <v>-24.674813</v>
      </c>
      <c r="Y75" s="4">
        <f t="shared" si="21"/>
        <v>0.41494053900001998</v>
      </c>
      <c r="Z75" s="6">
        <v>0.27974300000000002</v>
      </c>
      <c r="AA75" s="4">
        <f t="shared" si="22"/>
        <v>-0.13519753900001996</v>
      </c>
      <c r="AB75" s="3" t="s">
        <v>4</v>
      </c>
      <c r="AC75" s="7">
        <v>-24.662465999999998</v>
      </c>
      <c r="AD75" s="7">
        <v>-24.67736</v>
      </c>
      <c r="AE75" s="4">
        <f t="shared" ref="AE74:AE88" si="24">(AC75-AD75)*27.211</f>
        <v>0.40528063400004732</v>
      </c>
      <c r="AF75" s="6">
        <v>0.27974300000000002</v>
      </c>
      <c r="AG75" s="4">
        <f t="shared" si="23"/>
        <v>-0.1255376340000473</v>
      </c>
    </row>
    <row r="76" spans="22:33" x14ac:dyDescent="0.3">
      <c r="V76" s="3" t="s">
        <v>5</v>
      </c>
      <c r="W76" s="7">
        <v>-37.851334000000001</v>
      </c>
      <c r="X76" s="7">
        <v>-37.901398999999998</v>
      </c>
      <c r="Y76" s="4">
        <f t="shared" si="21"/>
        <v>1.3623187149999039</v>
      </c>
      <c r="Z76" s="6">
        <v>1.262114</v>
      </c>
      <c r="AA76" s="4">
        <f t="shared" si="22"/>
        <v>-0.10020471499990391</v>
      </c>
      <c r="AB76" s="3" t="s">
        <v>5</v>
      </c>
      <c r="AC76" s="7">
        <v>-37.857267</v>
      </c>
      <c r="AD76" s="7">
        <v>-37.907297</v>
      </c>
      <c r="AE76" s="4">
        <f t="shared" si="24"/>
        <v>1.3613663299999883</v>
      </c>
      <c r="AF76" s="6">
        <v>1.262114</v>
      </c>
      <c r="AG76" s="4">
        <f t="shared" si="23"/>
        <v>-9.9252329999988342E-2</v>
      </c>
    </row>
    <row r="77" spans="22:33" x14ac:dyDescent="0.3">
      <c r="V77" s="3" t="s">
        <v>6</v>
      </c>
      <c r="W77" s="7">
        <v>-54.587774000000003</v>
      </c>
      <c r="X77" s="7">
        <v>-54.592835000000001</v>
      </c>
      <c r="Y77" s="4">
        <f t="shared" si="21"/>
        <v>0.13771487099993909</v>
      </c>
      <c r="Z77" s="4">
        <v>-7.2539999999999993E-2</v>
      </c>
      <c r="AA77" s="4">
        <f t="shared" si="22"/>
        <v>-0.21025487099993909</v>
      </c>
      <c r="AB77" s="3" t="s">
        <v>6</v>
      </c>
      <c r="AC77" s="7">
        <v>-54.600723000000002</v>
      </c>
      <c r="AD77" s="7">
        <v>-54.605612000000001</v>
      </c>
      <c r="AE77" s="4">
        <f t="shared" si="24"/>
        <v>0.1330345789999616</v>
      </c>
      <c r="AF77" s="4">
        <v>-7.2539999999999993E-2</v>
      </c>
      <c r="AG77" s="4">
        <f t="shared" si="23"/>
        <v>-0.20557457899996159</v>
      </c>
    </row>
    <row r="78" spans="22:33" x14ac:dyDescent="0.3">
      <c r="V78" s="3" t="s">
        <v>7</v>
      </c>
      <c r="W78" s="7">
        <v>-75.067605</v>
      </c>
      <c r="X78" s="7">
        <v>-75.127217000000002</v>
      </c>
      <c r="Y78" s="4">
        <f t="shared" si="21"/>
        <v>1.6221021320000362</v>
      </c>
      <c r="Z78" s="6">
        <v>1.4619800000000001</v>
      </c>
      <c r="AA78" s="4">
        <f t="shared" si="22"/>
        <v>-0.16012213200003611</v>
      </c>
      <c r="AB78" s="3" t="s">
        <v>7</v>
      </c>
      <c r="AC78" s="7">
        <v>-75.089877999999999</v>
      </c>
      <c r="AD78" s="7">
        <v>-75.149013999999994</v>
      </c>
      <c r="AE78" s="4">
        <f t="shared" si="24"/>
        <v>1.609149695999869</v>
      </c>
      <c r="AF78" s="6">
        <v>1.4619800000000001</v>
      </c>
      <c r="AG78" s="4">
        <f t="shared" si="23"/>
        <v>-0.14716969599986895</v>
      </c>
    </row>
    <row r="79" spans="22:33" x14ac:dyDescent="0.3">
      <c r="V79" s="3" t="s">
        <v>8</v>
      </c>
      <c r="W79" s="7">
        <v>-99.730594999999994</v>
      </c>
      <c r="X79" s="7">
        <v>-99.859697999999995</v>
      </c>
      <c r="Y79" s="4">
        <f t="shared" si="21"/>
        <v>3.5130217330000169</v>
      </c>
      <c r="Z79" s="6">
        <v>3.4012899999999999</v>
      </c>
      <c r="AA79" s="4">
        <f t="shared" si="22"/>
        <v>-0.11173173300001693</v>
      </c>
      <c r="AB79" s="3" t="s">
        <v>8</v>
      </c>
      <c r="AC79" s="7">
        <v>-99.760580000000004</v>
      </c>
      <c r="AD79" s="7">
        <v>-99.888693000000004</v>
      </c>
      <c r="AE79" s="4">
        <f t="shared" si="24"/>
        <v>3.4860828429999735</v>
      </c>
      <c r="AF79" s="6">
        <v>3.4012899999999999</v>
      </c>
      <c r="AG79" s="4">
        <f t="shared" si="23"/>
        <v>-8.4792842999973583E-2</v>
      </c>
    </row>
    <row r="80" spans="22:33" x14ac:dyDescent="0.3">
      <c r="V80" s="3" t="s">
        <v>9</v>
      </c>
      <c r="W80" s="7">
        <v>-128.91614999999999</v>
      </c>
      <c r="X80" s="7">
        <v>-128.66503</v>
      </c>
      <c r="Y80" s="4">
        <f t="shared" si="21"/>
        <v>-6.8332263199996195</v>
      </c>
      <c r="Z80" s="4">
        <v>-1.2437</v>
      </c>
      <c r="AA80" s="4">
        <f t="shared" si="22"/>
        <v>5.589526319999619</v>
      </c>
      <c r="AB80" s="3" t="s">
        <v>9</v>
      </c>
      <c r="AC80" s="7">
        <v>-128.96039999999999</v>
      </c>
      <c r="AD80" s="7">
        <v>-128.71845999999999</v>
      </c>
      <c r="AE80" s="4">
        <f t="shared" si="24"/>
        <v>-6.5834293399999888</v>
      </c>
      <c r="AF80" s="4">
        <v>-1.2437</v>
      </c>
      <c r="AG80" s="4">
        <f t="shared" si="23"/>
        <v>5.3397293399999892</v>
      </c>
    </row>
    <row r="81" spans="22:33" x14ac:dyDescent="0.3">
      <c r="V81" s="3" t="s">
        <v>10</v>
      </c>
      <c r="W81" s="7">
        <v>-162.27991</v>
      </c>
      <c r="X81" s="7">
        <v>-162.30180999999999</v>
      </c>
      <c r="Y81" s="4">
        <f t="shared" si="21"/>
        <v>0.59592089999967457</v>
      </c>
      <c r="Z81" s="6">
        <v>0.54795099999999997</v>
      </c>
      <c r="AA81" s="4">
        <f t="shared" si="22"/>
        <v>-4.7969899999674603E-2</v>
      </c>
      <c r="AB81" s="3" t="s">
        <v>10</v>
      </c>
      <c r="AC81" s="7">
        <v>-162.28677999999999</v>
      </c>
      <c r="AD81" s="7">
        <v>-162.30826999999999</v>
      </c>
      <c r="AE81" s="4">
        <f t="shared" si="24"/>
        <v>0.58476439000000024</v>
      </c>
      <c r="AF81" s="6">
        <v>0.54795099999999997</v>
      </c>
      <c r="AG81" s="4">
        <f t="shared" si="23"/>
        <v>-3.6813390000000279E-2</v>
      </c>
    </row>
    <row r="82" spans="22:33" x14ac:dyDescent="0.3">
      <c r="V82" s="3" t="s">
        <v>11</v>
      </c>
      <c r="W82" s="7">
        <v>-200.07954000000001</v>
      </c>
      <c r="X82" s="7">
        <v>-200.071</v>
      </c>
      <c r="Y82" s="4">
        <f t="shared" si="21"/>
        <v>-0.23238194000028978</v>
      </c>
      <c r="Z82" s="4">
        <v>-0.41455999999999998</v>
      </c>
      <c r="AA82" s="4">
        <f t="shared" si="22"/>
        <v>-0.18217805999971021</v>
      </c>
      <c r="AB82" s="3" t="s">
        <v>11</v>
      </c>
      <c r="AC82" s="7">
        <v>-200.09325999999999</v>
      </c>
      <c r="AD82" s="7">
        <v>-200.08502999999999</v>
      </c>
      <c r="AE82" s="4">
        <f t="shared" si="24"/>
        <v>-0.22394652999993242</v>
      </c>
      <c r="AF82" s="4">
        <v>-0.41455999999999998</v>
      </c>
      <c r="AG82" s="4">
        <f t="shared" si="23"/>
        <v>-0.19061347000006756</v>
      </c>
    </row>
    <row r="83" spans="22:33" x14ac:dyDescent="0.3">
      <c r="V83" s="3" t="s">
        <v>12</v>
      </c>
      <c r="W83" s="7">
        <v>-242.36897999999999</v>
      </c>
      <c r="X83" s="7">
        <v>-242.38215</v>
      </c>
      <c r="Y83" s="4">
        <f t="shared" si="21"/>
        <v>0.35836887000006384</v>
      </c>
      <c r="Z83" s="6">
        <v>0.43381599999999998</v>
      </c>
      <c r="AA83" s="4">
        <f t="shared" si="22"/>
        <v>7.5447129999936136E-2</v>
      </c>
      <c r="AB83" s="3" t="s">
        <v>12</v>
      </c>
      <c r="AC83" s="7">
        <v>-242.38640000000001</v>
      </c>
      <c r="AD83" s="7">
        <v>-242.40056999999999</v>
      </c>
      <c r="AE83" s="4">
        <f t="shared" si="24"/>
        <v>0.3855798699994204</v>
      </c>
      <c r="AF83" s="6">
        <v>0.43381599999999998</v>
      </c>
      <c r="AG83" s="4">
        <f t="shared" si="23"/>
        <v>4.823613000057958E-2</v>
      </c>
    </row>
    <row r="84" spans="22:33" x14ac:dyDescent="0.3">
      <c r="V84" s="3" t="s">
        <v>13</v>
      </c>
      <c r="W84" s="7">
        <v>-289.37286</v>
      </c>
      <c r="X84" s="7">
        <v>-289.38456000000002</v>
      </c>
      <c r="Y84" s="4">
        <f t="shared" si="21"/>
        <v>0.31836870000051476</v>
      </c>
      <c r="Z84" s="6">
        <v>1.389518</v>
      </c>
      <c r="AA84" s="4">
        <f t="shared" si="22"/>
        <v>1.0711492999994854</v>
      </c>
      <c r="AB84" s="3" t="s">
        <v>13</v>
      </c>
      <c r="AC84" s="7">
        <v>-289.39416999999997</v>
      </c>
      <c r="AD84" s="7">
        <v>-289.40604000000002</v>
      </c>
      <c r="AE84" s="4">
        <f t="shared" si="24"/>
        <v>0.32299457000120968</v>
      </c>
      <c r="AF84" s="6">
        <v>1.389518</v>
      </c>
      <c r="AG84" s="4">
        <f t="shared" si="23"/>
        <v>1.0665234299987905</v>
      </c>
    </row>
    <row r="85" spans="22:33" x14ac:dyDescent="0.3">
      <c r="V85" s="3" t="s">
        <v>14</v>
      </c>
      <c r="W85" s="7">
        <v>-341.2593</v>
      </c>
      <c r="X85" s="7">
        <v>-341.29257999999999</v>
      </c>
      <c r="Y85" s="4">
        <f t="shared" si="21"/>
        <v>0.90558207999974549</v>
      </c>
      <c r="Z85" s="6">
        <v>0.74651000000000001</v>
      </c>
      <c r="AA85" s="4">
        <f t="shared" si="22"/>
        <v>-0.15907207999974549</v>
      </c>
      <c r="AB85" s="3" t="s">
        <v>14</v>
      </c>
      <c r="AC85" s="7">
        <v>-341.28172999999998</v>
      </c>
      <c r="AD85" s="7">
        <v>-341.3152</v>
      </c>
      <c r="AE85" s="4">
        <f t="shared" si="24"/>
        <v>0.91075217000061326</v>
      </c>
      <c r="AF85" s="6">
        <v>0.74651000000000001</v>
      </c>
      <c r="AG85" s="4">
        <f t="shared" si="23"/>
        <v>-0.16424217000061325</v>
      </c>
    </row>
    <row r="86" spans="22:33" x14ac:dyDescent="0.3">
      <c r="V86" s="3" t="s">
        <v>15</v>
      </c>
      <c r="W86" s="7">
        <v>-398.10671000000002</v>
      </c>
      <c r="X86" s="7">
        <v>-398.18738999999999</v>
      </c>
      <c r="Y86" s="4">
        <f t="shared" si="21"/>
        <v>2.1953834799992529</v>
      </c>
      <c r="Z86" s="6">
        <v>2.0771030000000001</v>
      </c>
      <c r="AA86" s="4">
        <f t="shared" si="22"/>
        <v>-0.11828047999925273</v>
      </c>
      <c r="AB86" s="3" t="s">
        <v>15</v>
      </c>
      <c r="AC86" s="7">
        <v>-398.13306999999998</v>
      </c>
      <c r="AD86" s="7">
        <v>-398.21368999999999</v>
      </c>
      <c r="AE86" s="4">
        <f t="shared" si="24"/>
        <v>2.1937508200002815</v>
      </c>
      <c r="AF86" s="6">
        <v>2.0771030000000001</v>
      </c>
      <c r="AG86" s="4">
        <f t="shared" si="23"/>
        <v>-0.1166478200002814</v>
      </c>
    </row>
    <row r="87" spans="22:33" x14ac:dyDescent="0.3">
      <c r="V87" s="3" t="s">
        <v>16</v>
      </c>
      <c r="W87" s="7">
        <v>-460.13830000000002</v>
      </c>
      <c r="X87" s="7">
        <v>-460.27472999999998</v>
      </c>
      <c r="Y87" s="4">
        <f t="shared" si="21"/>
        <v>3.712396729998956</v>
      </c>
      <c r="Z87" s="6">
        <v>3.612724</v>
      </c>
      <c r="AA87" s="4">
        <f t="shared" si="22"/>
        <v>-9.9672729998955933E-2</v>
      </c>
      <c r="AB87" s="3" t="s">
        <v>16</v>
      </c>
      <c r="AC87" s="7">
        <v>-460.16687999999999</v>
      </c>
      <c r="AD87" s="7">
        <v>-460.30372999999997</v>
      </c>
      <c r="AE87" s="4">
        <f t="shared" si="24"/>
        <v>3.72382534999949</v>
      </c>
      <c r="AF87" s="6">
        <v>3.612724</v>
      </c>
      <c r="AG87" s="4">
        <f t="shared" si="23"/>
        <v>-0.11110134999948995</v>
      </c>
    </row>
    <row r="88" spans="22:33" x14ac:dyDescent="0.3">
      <c r="V88" s="3" t="s">
        <v>17</v>
      </c>
      <c r="W88" s="7">
        <v>-527.51989000000003</v>
      </c>
      <c r="X88" s="7">
        <v>-527.42321000000004</v>
      </c>
      <c r="Y88" s="4">
        <f t="shared" si="21"/>
        <v>-2.6307594799997851</v>
      </c>
      <c r="Z88" s="4">
        <v>-0.99490000000000001</v>
      </c>
      <c r="AA88" s="4">
        <f t="shared" si="22"/>
        <v>1.6358594799997852</v>
      </c>
      <c r="AB88" s="3" t="s">
        <v>17</v>
      </c>
      <c r="AC88" s="7">
        <v>-527.55388000000005</v>
      </c>
      <c r="AD88" s="7">
        <v>-527.44547</v>
      </c>
      <c r="AE88" s="4">
        <f t="shared" si="24"/>
        <v>-2.9499445100013322</v>
      </c>
      <c r="AF88" s="4">
        <v>-0.99490000000000001</v>
      </c>
      <c r="AG88" s="4">
        <f t="shared" si="23"/>
        <v>1.9550445100013323</v>
      </c>
    </row>
    <row r="89" spans="22:33" x14ac:dyDescent="0.3">
      <c r="AA89" s="3">
        <f>(AA73+AA74+AA75+AA76+AA77+AA78+AA79+AA80+AA81+AA82+AA83+AA84+AA85+AA86+AA87+AA88)</f>
        <v>6.8308825662015966</v>
      </c>
      <c r="AG89" s="3">
        <f t="shared" ref="AB89:AG89" si="25">(AG73+AG74+AG75+AG76+AG77+AG78+AG79+AG80+AG81+AG82+AG83+AG84+AG85+AG86+AG87+AG88)</f>
        <v>6.8953944050004505</v>
      </c>
    </row>
    <row r="91" spans="22:33" x14ac:dyDescent="0.3">
      <c r="V91" s="3" t="s">
        <v>38</v>
      </c>
      <c r="W91" s="3" t="s">
        <v>18</v>
      </c>
      <c r="X91" s="3" t="s">
        <v>19</v>
      </c>
      <c r="Y91" s="3" t="s">
        <v>20</v>
      </c>
      <c r="Z91" s="3" t="s">
        <v>21</v>
      </c>
      <c r="AA91" s="3" t="s">
        <v>44</v>
      </c>
      <c r="AB91" s="3" t="s">
        <v>39</v>
      </c>
      <c r="AC91" s="3" t="s">
        <v>18</v>
      </c>
      <c r="AD91" s="3" t="s">
        <v>19</v>
      </c>
      <c r="AE91" s="3" t="s">
        <v>20</v>
      </c>
      <c r="AF91" s="3" t="s">
        <v>21</v>
      </c>
      <c r="AG91" s="3" t="s">
        <v>44</v>
      </c>
    </row>
    <row r="92" spans="22:33" x14ac:dyDescent="0.3">
      <c r="V92" s="3" t="s">
        <v>2</v>
      </c>
      <c r="W92" s="7">
        <v>-7.4315631</v>
      </c>
      <c r="X92" s="7">
        <v>-7.4406742000000001</v>
      </c>
      <c r="Y92" s="4">
        <f>(W92-X92)*27.211</f>
        <v>0.24792214210000404</v>
      </c>
      <c r="Z92" s="4">
        <v>0.61758999999999997</v>
      </c>
      <c r="AA92" s="4">
        <f>(Z92-Y92)</f>
        <v>0.3696678578999959</v>
      </c>
      <c r="AB92" s="3" t="s">
        <v>2</v>
      </c>
      <c r="AC92" s="7">
        <v>-7.4320269000000003</v>
      </c>
      <c r="AD92" s="7">
        <v>-7.4425059999999998</v>
      </c>
      <c r="AE92" s="4">
        <f>(AC92-AD92)*27.211</f>
        <v>0.28514679009998689</v>
      </c>
      <c r="AF92" s="4">
        <v>0.61758999999999997</v>
      </c>
      <c r="AG92" s="4">
        <f>(AF92-AE92)</f>
        <v>0.33244320990001308</v>
      </c>
    </row>
    <row r="93" spans="22:33" x14ac:dyDescent="0.3">
      <c r="V93" s="3" t="s">
        <v>3</v>
      </c>
      <c r="W93" s="7">
        <v>-14.595582</v>
      </c>
      <c r="X93" s="7">
        <v>-14.571275</v>
      </c>
      <c r="Y93" s="4">
        <f t="shared" ref="Y93:Y107" si="26">(W93-X93)*27.211</f>
        <v>-0.66141777700000814</v>
      </c>
      <c r="Z93" s="4">
        <v>-0.51819999999999999</v>
      </c>
      <c r="AA93" s="4">
        <f t="shared" ref="AA93:AA107" si="27">(Z93-Y93)</f>
        <v>0.14321777700000815</v>
      </c>
      <c r="AB93" s="3" t="s">
        <v>3</v>
      </c>
      <c r="AC93" s="7">
        <v>-14.598641000000001</v>
      </c>
      <c r="AD93" s="7">
        <v>-14.575955</v>
      </c>
      <c r="AE93" s="4">
        <f t="shared" ref="AE93:AE107" si="28">(AC93-AD93)*27.211</f>
        <v>-0.61730874600000563</v>
      </c>
      <c r="AF93" s="4">
        <v>-0.51819999999999999</v>
      </c>
      <c r="AG93" s="4">
        <f t="shared" ref="AG93:AG107" si="29">(AF93-AE93)</f>
        <v>9.9108746000005632E-2</v>
      </c>
    </row>
    <row r="94" spans="22:33" x14ac:dyDescent="0.3">
      <c r="V94" s="3" t="s">
        <v>4</v>
      </c>
      <c r="W94" s="7">
        <v>-24.563106000000001</v>
      </c>
      <c r="X94" s="7">
        <v>-24.561149</v>
      </c>
      <c r="Y94" s="4">
        <f t="shared" si="26"/>
        <v>-5.3251927000023798E-2</v>
      </c>
      <c r="Z94" s="6">
        <v>0.27974300000000002</v>
      </c>
      <c r="AA94" s="4">
        <f t="shared" si="27"/>
        <v>0.33299492700002381</v>
      </c>
      <c r="AB94" s="3" t="s">
        <v>4</v>
      </c>
      <c r="AC94" s="7">
        <v>-24.569728999999999</v>
      </c>
      <c r="AD94" s="7">
        <v>-24.570326999999999</v>
      </c>
      <c r="AE94" s="4">
        <f t="shared" si="28"/>
        <v>1.6272178000002677E-2</v>
      </c>
      <c r="AF94" s="6">
        <v>0.27974300000000002</v>
      </c>
      <c r="AG94" s="4">
        <f t="shared" si="29"/>
        <v>0.26347082199999733</v>
      </c>
    </row>
    <row r="95" spans="22:33" x14ac:dyDescent="0.3">
      <c r="V95" s="3" t="s">
        <v>5</v>
      </c>
      <c r="W95" s="7">
        <v>-37.736612000000001</v>
      </c>
      <c r="X95" s="7">
        <v>-37.772809000000002</v>
      </c>
      <c r="Y95" s="4">
        <f t="shared" si="26"/>
        <v>0.9849565670000372</v>
      </c>
      <c r="Z95" s="6">
        <v>1.262114</v>
      </c>
      <c r="AA95" s="4">
        <f t="shared" si="27"/>
        <v>0.27715743299996276</v>
      </c>
      <c r="AB95" s="3" t="s">
        <v>5</v>
      </c>
      <c r="AC95" s="7">
        <v>-37.745874000000001</v>
      </c>
      <c r="AD95" s="7">
        <v>-37.784576000000001</v>
      </c>
      <c r="AE95" s="4">
        <f t="shared" si="28"/>
        <v>1.0531201220000184</v>
      </c>
      <c r="AF95" s="6">
        <v>1.262114</v>
      </c>
      <c r="AG95" s="4">
        <f t="shared" si="29"/>
        <v>0.20899387799998159</v>
      </c>
    </row>
    <row r="96" spans="22:33" x14ac:dyDescent="0.3">
      <c r="V96" s="3" t="s">
        <v>6</v>
      </c>
      <c r="W96" s="7">
        <v>-54.459200000000003</v>
      </c>
      <c r="X96" s="7">
        <v>-54.427159000000003</v>
      </c>
      <c r="Y96" s="4">
        <f t="shared" si="26"/>
        <v>-0.87186765099998753</v>
      </c>
      <c r="Z96" s="4">
        <v>-7.2539999999999993E-2</v>
      </c>
      <c r="AA96" s="4">
        <f t="shared" si="27"/>
        <v>0.79932765099998759</v>
      </c>
      <c r="AB96" s="3" t="s">
        <v>6</v>
      </c>
      <c r="AC96" s="7">
        <v>-54.476565999999998</v>
      </c>
      <c r="AD96" s="7">
        <v>-54.443885000000002</v>
      </c>
      <c r="AE96" s="4">
        <f t="shared" si="28"/>
        <v>-0.8892826909999082</v>
      </c>
      <c r="AF96" s="4">
        <v>-7.2539999999999993E-2</v>
      </c>
      <c r="AG96" s="4">
        <f t="shared" si="29"/>
        <v>0.81674269099990826</v>
      </c>
    </row>
    <row r="97" spans="13:33" x14ac:dyDescent="0.3">
      <c r="V97" s="3" t="s">
        <v>7</v>
      </c>
      <c r="W97" s="7">
        <v>-74.885290999999995</v>
      </c>
      <c r="X97" s="7">
        <v>-74.925246999999999</v>
      </c>
      <c r="Y97" s="4">
        <f t="shared" si="26"/>
        <v>1.0872427160000995</v>
      </c>
      <c r="Z97" s="6">
        <v>1.4619800000000001</v>
      </c>
      <c r="AA97" s="4">
        <f t="shared" si="27"/>
        <v>0.37473728399990058</v>
      </c>
      <c r="AB97" s="3" t="s">
        <v>7</v>
      </c>
      <c r="AC97" s="7">
        <v>-74.921780999999996</v>
      </c>
      <c r="AD97" s="7">
        <v>-74.958569999999995</v>
      </c>
      <c r="AE97" s="4">
        <f t="shared" si="28"/>
        <v>1.0010654789999687</v>
      </c>
      <c r="AF97" s="6">
        <v>1.4619800000000001</v>
      </c>
      <c r="AG97" s="4">
        <f t="shared" si="29"/>
        <v>0.46091452100003139</v>
      </c>
    </row>
    <row r="98" spans="13:33" x14ac:dyDescent="0.3">
      <c r="V98" s="3" t="s">
        <v>8</v>
      </c>
      <c r="W98" s="7">
        <v>-99.498819999999995</v>
      </c>
      <c r="X98" s="7">
        <v>-99.623846999999998</v>
      </c>
      <c r="Y98" s="4">
        <f t="shared" si="26"/>
        <v>3.4021096970000784</v>
      </c>
      <c r="Z98" s="6">
        <v>3.4012899999999999</v>
      </c>
      <c r="AA98" s="4">
        <f t="shared" si="27"/>
        <v>-8.1969700007844537E-4</v>
      </c>
      <c r="AB98" s="3" t="s">
        <v>8</v>
      </c>
      <c r="AC98" s="7">
        <v>-99.559588000000005</v>
      </c>
      <c r="AD98" s="7">
        <v>-99.678686999999996</v>
      </c>
      <c r="AE98" s="4">
        <f t="shared" si="28"/>
        <v>3.2408028889997658</v>
      </c>
      <c r="AF98" s="6">
        <v>3.4012899999999999</v>
      </c>
      <c r="AG98" s="4">
        <f t="shared" si="29"/>
        <v>0.16048711100023416</v>
      </c>
    </row>
    <row r="99" spans="13:33" x14ac:dyDescent="0.3">
      <c r="M99" s="3" t="s">
        <v>43</v>
      </c>
      <c r="N99" s="3" t="s">
        <v>21</v>
      </c>
      <c r="V99" s="3" t="s">
        <v>9</v>
      </c>
      <c r="W99" s="7">
        <v>-128.64088000000001</v>
      </c>
      <c r="X99" s="7">
        <v>-128.36680999999999</v>
      </c>
      <c r="Y99" s="4">
        <f t="shared" si="26"/>
        <v>-7.4577187700006293</v>
      </c>
      <c r="Z99" s="4">
        <v>-1.2437</v>
      </c>
      <c r="AA99" s="4">
        <f t="shared" si="27"/>
        <v>6.2140187700006297</v>
      </c>
      <c r="AB99" s="3" t="s">
        <v>9</v>
      </c>
      <c r="AC99" s="7">
        <v>-128.73917</v>
      </c>
      <c r="AD99" s="7">
        <v>-128.47011000000001</v>
      </c>
      <c r="AE99" s="4">
        <f t="shared" si="28"/>
        <v>-7.3213916599998932</v>
      </c>
      <c r="AF99" s="4">
        <v>-1.2437</v>
      </c>
      <c r="AG99" s="4">
        <f t="shared" si="29"/>
        <v>6.0776916599998927</v>
      </c>
    </row>
    <row r="100" spans="13:33" x14ac:dyDescent="0.3">
      <c r="M100" s="3" t="s">
        <v>0</v>
      </c>
      <c r="N100" s="4">
        <v>0.75419000000000003</v>
      </c>
      <c r="V100" s="3" t="s">
        <v>10</v>
      </c>
      <c r="W100" s="7">
        <v>-161.84144000000001</v>
      </c>
      <c r="X100" s="7">
        <v>-161.85078999999999</v>
      </c>
      <c r="Y100" s="4">
        <f t="shared" si="26"/>
        <v>0.25442284999955206</v>
      </c>
      <c r="Z100" s="6">
        <v>0.54795099999999997</v>
      </c>
      <c r="AA100" s="4">
        <f t="shared" si="27"/>
        <v>0.29352815000044791</v>
      </c>
      <c r="AB100" s="3" t="s">
        <v>10</v>
      </c>
      <c r="AC100" s="7">
        <v>-161.84598</v>
      </c>
      <c r="AD100" s="7">
        <v>-161.85570999999999</v>
      </c>
      <c r="AE100" s="4">
        <f t="shared" si="28"/>
        <v>0.26476302999974061</v>
      </c>
      <c r="AF100" s="6">
        <v>0.54795099999999997</v>
      </c>
      <c r="AG100" s="4">
        <f t="shared" si="29"/>
        <v>0.28318797000025936</v>
      </c>
    </row>
    <row r="101" spans="13:33" x14ac:dyDescent="0.3">
      <c r="M101" s="3" t="s">
        <v>1</v>
      </c>
      <c r="N101" s="4">
        <v>-0.51819999999999999</v>
      </c>
      <c r="V101" s="3" t="s">
        <v>11</v>
      </c>
      <c r="W101" s="7">
        <v>-199.61771999999999</v>
      </c>
      <c r="X101" s="7">
        <v>-199.59987000000001</v>
      </c>
      <c r="Y101" s="4">
        <f t="shared" si="26"/>
        <v>-0.48571634999949637</v>
      </c>
      <c r="Z101" s="4">
        <v>-0.41455999999999998</v>
      </c>
      <c r="AA101" s="4">
        <f t="shared" si="27"/>
        <v>7.1156349999496382E-2</v>
      </c>
      <c r="AB101" s="3" t="s">
        <v>11</v>
      </c>
      <c r="AC101" s="7">
        <v>-199.62864999999999</v>
      </c>
      <c r="AD101" s="7">
        <v>-199.61125000000001</v>
      </c>
      <c r="AE101" s="4">
        <f t="shared" si="28"/>
        <v>-0.47347139999947657</v>
      </c>
      <c r="AF101" s="4">
        <v>-0.41455999999999998</v>
      </c>
      <c r="AG101" s="4">
        <f t="shared" si="29"/>
        <v>5.8911399999476588E-2</v>
      </c>
    </row>
    <row r="102" spans="13:33" x14ac:dyDescent="0.3">
      <c r="M102" s="3" t="s">
        <v>2</v>
      </c>
      <c r="N102" s="4">
        <v>0.61758999999999997</v>
      </c>
      <c r="V102" s="3" t="s">
        <v>12</v>
      </c>
      <c r="W102" s="7">
        <v>-241.88688999999999</v>
      </c>
      <c r="X102" s="7">
        <v>-241.88921999999999</v>
      </c>
      <c r="Y102" s="4">
        <f t="shared" si="26"/>
        <v>6.3401630000016584E-2</v>
      </c>
      <c r="Z102" s="6">
        <v>0.43381599999999998</v>
      </c>
      <c r="AA102" s="4">
        <f t="shared" si="27"/>
        <v>0.37041436999998339</v>
      </c>
      <c r="AB102" s="3" t="s">
        <v>12</v>
      </c>
      <c r="AC102" s="7">
        <v>-241.9025</v>
      </c>
      <c r="AD102" s="7">
        <v>-241.90594999999999</v>
      </c>
      <c r="AE102" s="4">
        <f t="shared" si="28"/>
        <v>9.3877949999636195E-2</v>
      </c>
      <c r="AF102" s="6">
        <v>0.43381599999999998</v>
      </c>
      <c r="AG102" s="4">
        <f t="shared" si="29"/>
        <v>0.33993805000036381</v>
      </c>
    </row>
    <row r="103" spans="13:33" x14ac:dyDescent="0.3">
      <c r="M103" s="3" t="s">
        <v>3</v>
      </c>
      <c r="N103" s="4">
        <v>-0.51819999999999999</v>
      </c>
      <c r="V103" s="3" t="s">
        <v>13</v>
      </c>
      <c r="W103" s="7">
        <v>-288.87286</v>
      </c>
      <c r="X103" s="7">
        <v>-288.85703000000001</v>
      </c>
      <c r="Y103" s="4">
        <f t="shared" si="26"/>
        <v>-0.43075012999983714</v>
      </c>
      <c r="Z103" s="6">
        <v>1.389518</v>
      </c>
      <c r="AA103" s="4">
        <f t="shared" si="27"/>
        <v>1.8202681299998371</v>
      </c>
      <c r="AB103" s="3" t="s">
        <v>13</v>
      </c>
      <c r="AC103" s="7">
        <v>-288.89249000000001</v>
      </c>
      <c r="AD103" s="7">
        <v>-288.87693000000002</v>
      </c>
      <c r="AE103" s="4">
        <f t="shared" si="28"/>
        <v>-0.42340315999982525</v>
      </c>
      <c r="AF103" s="6">
        <v>1.389518</v>
      </c>
      <c r="AG103" s="4">
        <f t="shared" si="29"/>
        <v>1.8129211599998252</v>
      </c>
    </row>
    <row r="104" spans="13:33" x14ac:dyDescent="0.3">
      <c r="M104" s="3" t="s">
        <v>4</v>
      </c>
      <c r="N104" s="6">
        <v>0.27974300000000002</v>
      </c>
      <c r="V104" s="3" t="s">
        <v>14</v>
      </c>
      <c r="W104" s="7">
        <v>-340.74774000000002</v>
      </c>
      <c r="X104" s="7">
        <v>-340.74623000000003</v>
      </c>
      <c r="Y104" s="4">
        <f t="shared" si="26"/>
        <v>-4.1088609999894568E-2</v>
      </c>
      <c r="Z104" s="6">
        <v>0.74651000000000001</v>
      </c>
      <c r="AA104" s="4">
        <f t="shared" si="27"/>
        <v>0.78759860999989462</v>
      </c>
      <c r="AB104" s="3" t="s">
        <v>14</v>
      </c>
      <c r="AC104" s="7">
        <v>-340.76888000000002</v>
      </c>
      <c r="AD104" s="7">
        <v>-340.76765999999998</v>
      </c>
      <c r="AE104" s="4">
        <f t="shared" si="28"/>
        <v>-3.3197420001256715E-2</v>
      </c>
      <c r="AF104" s="6">
        <v>0.74651000000000001</v>
      </c>
      <c r="AG104" s="4">
        <f t="shared" si="29"/>
        <v>0.7797074200012567</v>
      </c>
    </row>
    <row r="105" spans="13:33" x14ac:dyDescent="0.3">
      <c r="M105" s="3" t="s">
        <v>5</v>
      </c>
      <c r="N105" s="6">
        <v>1.262114</v>
      </c>
      <c r="V105" s="3" t="s">
        <v>15</v>
      </c>
      <c r="W105" s="7">
        <v>-397.55486000000002</v>
      </c>
      <c r="X105" s="7">
        <v>-397.60798999999997</v>
      </c>
      <c r="Y105" s="4">
        <f t="shared" si="26"/>
        <v>1.4457204299987283</v>
      </c>
      <c r="Z105" s="6">
        <v>2.0771030000000001</v>
      </c>
      <c r="AA105" s="4">
        <f t="shared" si="27"/>
        <v>0.63138257000127185</v>
      </c>
      <c r="AB105" s="3" t="s">
        <v>15</v>
      </c>
      <c r="AC105" s="7">
        <v>-397.58206000000001</v>
      </c>
      <c r="AD105" s="7">
        <v>-397.63506999999998</v>
      </c>
      <c r="AE105" s="4">
        <f t="shared" si="28"/>
        <v>1.4424551099992386</v>
      </c>
      <c r="AF105" s="6">
        <v>2.0771030000000001</v>
      </c>
      <c r="AG105" s="4">
        <f t="shared" si="29"/>
        <v>0.63464789000076149</v>
      </c>
    </row>
    <row r="106" spans="13:33" x14ac:dyDescent="0.3">
      <c r="M106" s="3" t="s">
        <v>6</v>
      </c>
      <c r="N106" s="4">
        <v>-7.2539999999999993E-2</v>
      </c>
      <c r="V106" s="3" t="s">
        <v>16</v>
      </c>
      <c r="W106" s="7">
        <v>-459.55408999999997</v>
      </c>
      <c r="X106" s="7">
        <v>-459.67115000000001</v>
      </c>
      <c r="Y106" s="4">
        <f t="shared" si="26"/>
        <v>3.1853196600010252</v>
      </c>
      <c r="Z106" s="6">
        <v>3.612724</v>
      </c>
      <c r="AA106" s="4">
        <f t="shared" si="27"/>
        <v>0.42740433999897487</v>
      </c>
      <c r="AB106" s="3" t="s">
        <v>16</v>
      </c>
      <c r="AC106" s="7">
        <v>-459.58616000000001</v>
      </c>
      <c r="AD106" s="7">
        <v>-459.70357000000001</v>
      </c>
      <c r="AE106" s="4">
        <f t="shared" si="28"/>
        <v>3.1948435100001813</v>
      </c>
      <c r="AF106" s="6">
        <v>3.612724</v>
      </c>
      <c r="AG106" s="4">
        <f t="shared" si="29"/>
        <v>0.41788048999981875</v>
      </c>
    </row>
    <row r="107" spans="13:33" x14ac:dyDescent="0.3">
      <c r="M107" s="3" t="s">
        <v>7</v>
      </c>
      <c r="N107" s="6">
        <v>1.4619800000000001</v>
      </c>
      <c r="V107" s="3" t="s">
        <v>17</v>
      </c>
      <c r="W107" s="7">
        <v>-526.91305999999997</v>
      </c>
      <c r="X107" s="7">
        <v>-526.79996000000006</v>
      </c>
      <c r="Y107" s="4">
        <f t="shared" si="26"/>
        <v>-3.0775640999977578</v>
      </c>
      <c r="Z107" s="4">
        <v>-0.99490000000000001</v>
      </c>
      <c r="AA107" s="4">
        <f t="shared" si="27"/>
        <v>2.0826640999977579</v>
      </c>
      <c r="AB107" s="3" t="s">
        <v>17</v>
      </c>
      <c r="AC107" s="7">
        <v>-526.95466999999996</v>
      </c>
      <c r="AD107" s="7">
        <v>-526.82829000000004</v>
      </c>
      <c r="AE107" s="4">
        <f t="shared" si="28"/>
        <v>-3.4389261799979982</v>
      </c>
      <c r="AF107" s="4">
        <v>-0.99490000000000001</v>
      </c>
      <c r="AG107" s="4">
        <f t="shared" si="29"/>
        <v>2.4440261799979983</v>
      </c>
    </row>
    <row r="108" spans="13:33" x14ac:dyDescent="0.3">
      <c r="M108" s="3" t="s">
        <v>8</v>
      </c>
      <c r="N108" s="6">
        <v>3.4012899999999999</v>
      </c>
      <c r="AA108" s="4">
        <f>(AA92+AA93+AA94+AA95+AA96+AA97+AA98+AA99+AA100+AA101+AA102+AA103+AA104+AA105+AA106+AA107)</f>
        <v>14.994718622898091</v>
      </c>
      <c r="AB108" s="4"/>
      <c r="AC108" s="4"/>
      <c r="AD108" s="4"/>
      <c r="AE108" s="4"/>
      <c r="AF108" s="4"/>
      <c r="AG108" s="4">
        <f t="shared" ref="AB108:AG108" si="30">(AG92+AG93+AG94+AG95+AG96+AG97+AG98+AG99+AG100+AG101+AG102+AG103+AG104+AG105+AG106+AG107)</f>
        <v>15.191073198899824</v>
      </c>
    </row>
    <row r="109" spans="13:33" x14ac:dyDescent="0.3">
      <c r="M109" s="3" t="s">
        <v>9</v>
      </c>
      <c r="N109" s="4">
        <v>-1.2437</v>
      </c>
    </row>
    <row r="110" spans="13:33" x14ac:dyDescent="0.3">
      <c r="M110" s="3" t="s">
        <v>10</v>
      </c>
      <c r="N110" s="6">
        <v>0.54795099999999997</v>
      </c>
      <c r="V110" s="3" t="s">
        <v>40</v>
      </c>
      <c r="W110" s="3" t="s">
        <v>18</v>
      </c>
      <c r="X110" s="3" t="s">
        <v>19</v>
      </c>
      <c r="Y110" s="3" t="s">
        <v>20</v>
      </c>
      <c r="Z110" s="3" t="s">
        <v>21</v>
      </c>
      <c r="AA110" s="3" t="s">
        <v>44</v>
      </c>
      <c r="AB110" s="3" t="s">
        <v>41</v>
      </c>
      <c r="AC110" s="3" t="s">
        <v>18</v>
      </c>
      <c r="AD110" s="3" t="s">
        <v>19</v>
      </c>
      <c r="AE110" s="3" t="s">
        <v>20</v>
      </c>
      <c r="AF110" s="3" t="s">
        <v>21</v>
      </c>
      <c r="AG110" s="3" t="s">
        <v>44</v>
      </c>
    </row>
    <row r="111" spans="13:33" x14ac:dyDescent="0.3">
      <c r="M111" s="3" t="s">
        <v>11</v>
      </c>
      <c r="N111" s="4">
        <v>-0.41455999999999998</v>
      </c>
      <c r="V111" s="3" t="s">
        <v>2</v>
      </c>
      <c r="W111" s="7">
        <v>-7.4802210000000002</v>
      </c>
      <c r="X111" s="7">
        <v>-7.4984627000000001</v>
      </c>
      <c r="Y111" s="4">
        <f>(W111-X111)*27.211</f>
        <v>0.49637489869999768</v>
      </c>
      <c r="Z111" s="4">
        <v>0.61758999999999997</v>
      </c>
      <c r="AA111" s="4">
        <f>(Z111-Y111)</f>
        <v>0.12121510130000229</v>
      </c>
      <c r="AB111" s="3" t="s">
        <v>2</v>
      </c>
      <c r="AC111" s="3" t="s">
        <v>42</v>
      </c>
      <c r="AD111" s="7">
        <v>-7.4988788</v>
      </c>
      <c r="AE111" s="3" t="s">
        <v>42</v>
      </c>
      <c r="AF111" s="4">
        <v>0.61758999999999997</v>
      </c>
      <c r="AG111" s="4">
        <v>0</v>
      </c>
    </row>
    <row r="112" spans="13:33" x14ac:dyDescent="0.3">
      <c r="M112" s="3" t="s">
        <v>12</v>
      </c>
      <c r="N112" s="6">
        <v>0.43381599999999998</v>
      </c>
      <c r="V112" s="3" t="s">
        <v>3</v>
      </c>
      <c r="W112" s="7">
        <v>-14.662905</v>
      </c>
      <c r="X112" s="7">
        <v>-14.645966</v>
      </c>
      <c r="Y112" s="4">
        <f t="shared" ref="Y112:Y126" si="31">(W112-X112)*27.211</f>
        <v>-0.46092712900001914</v>
      </c>
      <c r="Z112" s="4">
        <v>-0.51819999999999999</v>
      </c>
      <c r="AA112" s="4">
        <f t="shared" ref="AA112:AA126" si="32">(Z112-Y112)</f>
        <v>-5.7272870999980852E-2</v>
      </c>
      <c r="AB112" s="3" t="s">
        <v>3</v>
      </c>
      <c r="AC112" s="7">
        <v>-14.663669000000001</v>
      </c>
      <c r="AD112" s="7">
        <v>-14.646924</v>
      </c>
      <c r="AE112" s="4">
        <f>(AC112-AD112)*27.211</f>
        <v>-0.45564819500000631</v>
      </c>
      <c r="AF112" s="4">
        <v>-0.51819999999999999</v>
      </c>
      <c r="AG112" s="4">
        <f>(AF112-AE112)</f>
        <v>-6.2551804999993688E-2</v>
      </c>
    </row>
    <row r="113" spans="13:33" x14ac:dyDescent="0.3">
      <c r="M113" s="3" t="s">
        <v>13</v>
      </c>
      <c r="N113" s="6">
        <v>1.389518</v>
      </c>
      <c r="V113" s="3" t="s">
        <v>4</v>
      </c>
      <c r="W113" s="7">
        <v>-24.644985999999999</v>
      </c>
      <c r="X113" s="7">
        <v>-24.651638999999999</v>
      </c>
      <c r="Y113" s="4">
        <f t="shared" si="31"/>
        <v>0.18103478300000053</v>
      </c>
      <c r="Z113" s="6">
        <v>0.27974300000000002</v>
      </c>
      <c r="AA113" s="4">
        <f t="shared" si="32"/>
        <v>9.8708216999999487E-2</v>
      </c>
      <c r="AB113" s="3" t="s">
        <v>4</v>
      </c>
      <c r="AC113" s="7">
        <v>-24.648372999999999</v>
      </c>
      <c r="AD113" s="7">
        <v>-24.656468</v>
      </c>
      <c r="AE113" s="4">
        <f t="shared" ref="AE113:AE126" si="33">(AC113-AD113)*27.211</f>
        <v>0.22027304500002315</v>
      </c>
      <c r="AF113" s="6">
        <v>0.27974300000000002</v>
      </c>
      <c r="AG113" s="4">
        <f t="shared" ref="AG113:AG126" si="34">(AF113-AE113)</f>
        <v>5.9469954999976871E-2</v>
      </c>
    </row>
    <row r="114" spans="13:33" x14ac:dyDescent="0.3">
      <c r="M114" s="3" t="s">
        <v>14</v>
      </c>
      <c r="N114" s="6">
        <v>0.74651000000000001</v>
      </c>
      <c r="V114" s="3" t="s">
        <v>5</v>
      </c>
      <c r="W114" s="7">
        <v>-37.833544000000003</v>
      </c>
      <c r="X114" s="7">
        <v>-37.877307999999999</v>
      </c>
      <c r="Y114" s="4">
        <f t="shared" si="31"/>
        <v>1.1908622039998888</v>
      </c>
      <c r="Z114" s="6">
        <v>1.262114</v>
      </c>
      <c r="AA114" s="4">
        <f t="shared" si="32"/>
        <v>7.1251796000111112E-2</v>
      </c>
      <c r="AB114" s="3" t="s">
        <v>5</v>
      </c>
      <c r="AC114" s="7">
        <v>-37.840407999999996</v>
      </c>
      <c r="AD114" s="7">
        <v>-37.886290000000002</v>
      </c>
      <c r="AE114" s="4">
        <f t="shared" si="33"/>
        <v>1.2484951020001624</v>
      </c>
      <c r="AF114" s="6">
        <v>1.262114</v>
      </c>
      <c r="AG114" s="4">
        <f t="shared" si="34"/>
        <v>1.3618897999837509E-2</v>
      </c>
    </row>
    <row r="115" spans="13:33" x14ac:dyDescent="0.3">
      <c r="M115" s="3" t="s">
        <v>15</v>
      </c>
      <c r="N115" s="6">
        <v>2.0771030000000001</v>
      </c>
      <c r="V115" s="3" t="s">
        <v>6</v>
      </c>
      <c r="W115" s="7">
        <v>-54.570175999999996</v>
      </c>
      <c r="X115" s="7">
        <v>-54.560904999999998</v>
      </c>
      <c r="Y115" s="4">
        <f t="shared" si="31"/>
        <v>-0.25227318099995244</v>
      </c>
      <c r="Z115" s="4">
        <v>-7.2539999999999993E-2</v>
      </c>
      <c r="AA115" s="4">
        <f t="shared" si="32"/>
        <v>0.17973318099995245</v>
      </c>
      <c r="AB115" s="3" t="s">
        <v>6</v>
      </c>
      <c r="AC115" s="7">
        <v>-54.584622000000003</v>
      </c>
      <c r="AD115" s="7">
        <v>-54.575308999999997</v>
      </c>
      <c r="AE115" s="4">
        <f t="shared" si="33"/>
        <v>-0.25341604300016052</v>
      </c>
      <c r="AF115" s="4">
        <v>-7.2539999999999993E-2</v>
      </c>
      <c r="AG115" s="4">
        <f t="shared" si="34"/>
        <v>0.18087604300016052</v>
      </c>
    </row>
    <row r="116" spans="13:33" x14ac:dyDescent="0.3">
      <c r="M116" s="3" t="s">
        <v>16</v>
      </c>
      <c r="N116" s="6">
        <v>3.612724</v>
      </c>
      <c r="V116" s="3" t="s">
        <v>7</v>
      </c>
      <c r="W116" s="7">
        <v>-75.037516999999994</v>
      </c>
      <c r="X116" s="7">
        <v>-75.085511999999994</v>
      </c>
      <c r="Y116" s="4">
        <f t="shared" si="31"/>
        <v>1.3059919450000061</v>
      </c>
      <c r="Z116" s="6">
        <v>1.4619800000000001</v>
      </c>
      <c r="AA116" s="4">
        <f t="shared" si="32"/>
        <v>0.15598805499999391</v>
      </c>
      <c r="AB116" s="3" t="s">
        <v>7</v>
      </c>
      <c r="AC116" s="7">
        <v>-75.061043999999995</v>
      </c>
      <c r="AD116" s="7">
        <v>-75.109088999999997</v>
      </c>
      <c r="AE116" s="4">
        <f t="shared" si="33"/>
        <v>1.3073524950000515</v>
      </c>
      <c r="AF116" s="6">
        <v>1.4619800000000001</v>
      </c>
      <c r="AG116" s="4">
        <f t="shared" si="34"/>
        <v>0.1546275049999486</v>
      </c>
    </row>
    <row r="117" spans="13:33" x14ac:dyDescent="0.3">
      <c r="M117" s="3" t="s">
        <v>17</v>
      </c>
      <c r="N117" s="4">
        <v>-0.99490000000000001</v>
      </c>
      <c r="V117" s="3" t="s">
        <v>8</v>
      </c>
      <c r="W117" s="7">
        <v>-99.693984999999998</v>
      </c>
      <c r="X117" s="7">
        <v>-99.811037999999996</v>
      </c>
      <c r="Y117" s="4">
        <f t="shared" si="31"/>
        <v>3.1851291829999595</v>
      </c>
      <c r="Z117" s="6">
        <v>3.4012899999999999</v>
      </c>
      <c r="AA117" s="4">
        <f t="shared" si="32"/>
        <v>0.21616081700004042</v>
      </c>
      <c r="AB117" s="3" t="s">
        <v>8</v>
      </c>
      <c r="AC117" s="7">
        <v>-99.725785000000002</v>
      </c>
      <c r="AD117" s="7">
        <v>-99.842467999999997</v>
      </c>
      <c r="AE117" s="4">
        <f t="shared" si="33"/>
        <v>3.1750611129998574</v>
      </c>
      <c r="AF117" s="6">
        <v>3.4012899999999999</v>
      </c>
      <c r="AG117" s="4">
        <f t="shared" si="34"/>
        <v>0.22622888700014254</v>
      </c>
    </row>
    <row r="118" spans="13:33" x14ac:dyDescent="0.3">
      <c r="V118" s="3" t="s">
        <v>9</v>
      </c>
      <c r="W118" s="7">
        <v>-128.87494000000001</v>
      </c>
      <c r="X118" s="7">
        <v>-128.61542</v>
      </c>
      <c r="Y118" s="4">
        <f t="shared" si="31"/>
        <v>-7.0617987200002466</v>
      </c>
      <c r="Z118" s="4">
        <v>-1.2437</v>
      </c>
      <c r="AA118" s="4">
        <f t="shared" si="32"/>
        <v>5.818098720000247</v>
      </c>
      <c r="AB118" s="3" t="s">
        <v>9</v>
      </c>
      <c r="AC118" s="7">
        <v>-128.92178999999999</v>
      </c>
      <c r="AD118" s="7">
        <v>-128.67439999999999</v>
      </c>
      <c r="AE118" s="4">
        <f t="shared" si="33"/>
        <v>-6.7317292899998851</v>
      </c>
      <c r="AF118" s="4">
        <v>-1.2437</v>
      </c>
      <c r="AG118" s="4">
        <f t="shared" si="34"/>
        <v>5.4880292899998846</v>
      </c>
    </row>
    <row r="119" spans="13:33" x14ac:dyDescent="0.3">
      <c r="V119" s="3" t="s">
        <v>10</v>
      </c>
      <c r="W119" s="7">
        <v>-162.2346</v>
      </c>
      <c r="X119" s="7">
        <v>-162.25533999999999</v>
      </c>
      <c r="Y119" s="4">
        <f t="shared" si="31"/>
        <v>0.56435613999970946</v>
      </c>
      <c r="Z119" s="6">
        <v>0.54795099999999997</v>
      </c>
      <c r="AA119" s="4">
        <f t="shared" si="32"/>
        <v>-1.6405139999709495E-2</v>
      </c>
      <c r="AB119" s="3" t="s">
        <v>10</v>
      </c>
      <c r="AC119" s="7">
        <v>-162.23952</v>
      </c>
      <c r="AD119" s="7">
        <v>-162.26031</v>
      </c>
      <c r="AE119" s="4">
        <f t="shared" si="33"/>
        <v>0.56571669000014124</v>
      </c>
      <c r="AF119" s="6">
        <v>0.54795099999999997</v>
      </c>
      <c r="AG119" s="4">
        <f t="shared" si="34"/>
        <v>-1.7765690000141277E-2</v>
      </c>
    </row>
    <row r="120" spans="13:33" x14ac:dyDescent="0.3">
      <c r="V120" s="3" t="s">
        <v>11</v>
      </c>
      <c r="W120" s="7">
        <v>-200.03747000000001</v>
      </c>
      <c r="X120" s="7">
        <v>-200.02209999999999</v>
      </c>
      <c r="Y120" s="4">
        <f t="shared" si="31"/>
        <v>-0.41823307000050436</v>
      </c>
      <c r="Z120" s="4">
        <v>-0.41455999999999998</v>
      </c>
      <c r="AA120" s="4">
        <f t="shared" si="32"/>
        <v>3.6730700005043748E-3</v>
      </c>
      <c r="AB120" s="3" t="s">
        <v>11</v>
      </c>
      <c r="AC120" s="7">
        <v>-200.05090000000001</v>
      </c>
      <c r="AD120" s="7">
        <v>-200.03577000000001</v>
      </c>
      <c r="AE120" s="4">
        <f t="shared" si="33"/>
        <v>-0.41170242999997819</v>
      </c>
      <c r="AF120" s="4">
        <v>-0.41455999999999998</v>
      </c>
      <c r="AG120" s="4">
        <f t="shared" si="34"/>
        <v>-2.8575700000217918E-3</v>
      </c>
    </row>
    <row r="121" spans="13:33" x14ac:dyDescent="0.3">
      <c r="V121" s="3" t="s">
        <v>12</v>
      </c>
      <c r="W121" s="7">
        <v>-242.32244</v>
      </c>
      <c r="X121" s="7">
        <v>-242.33142000000001</v>
      </c>
      <c r="Y121" s="4">
        <f t="shared" si="31"/>
        <v>0.2443547800002232</v>
      </c>
      <c r="Z121" s="6">
        <v>0.43381599999999998</v>
      </c>
      <c r="AA121" s="4">
        <f t="shared" si="32"/>
        <v>0.18946121999977678</v>
      </c>
      <c r="AB121" s="3" t="s">
        <v>12</v>
      </c>
      <c r="AC121" s="7">
        <v>-242.34155000000001</v>
      </c>
      <c r="AD121" s="7">
        <v>-242.35086000000001</v>
      </c>
      <c r="AE121" s="4">
        <f t="shared" si="33"/>
        <v>0.25333440999997991</v>
      </c>
      <c r="AF121" s="6">
        <v>0.43381599999999998</v>
      </c>
      <c r="AG121" s="4">
        <f t="shared" si="34"/>
        <v>0.18048159000002006</v>
      </c>
    </row>
    <row r="122" spans="13:33" x14ac:dyDescent="0.3">
      <c r="V122" s="3" t="s">
        <v>13</v>
      </c>
      <c r="W122" s="7">
        <v>-289.32598999999999</v>
      </c>
      <c r="X122" s="7">
        <v>-289.33492999999999</v>
      </c>
      <c r="Y122" s="4">
        <f t="shared" si="31"/>
        <v>0.24326633999987773</v>
      </c>
      <c r="Z122" s="6">
        <v>1.389518</v>
      </c>
      <c r="AA122" s="4">
        <f t="shared" si="32"/>
        <v>1.1462516600001222</v>
      </c>
      <c r="AB122" s="3" t="s">
        <v>13</v>
      </c>
      <c r="AC122" s="7">
        <v>-289.35032999999999</v>
      </c>
      <c r="AD122" s="7">
        <v>-289.35937999999999</v>
      </c>
      <c r="AE122" s="4">
        <f t="shared" si="33"/>
        <v>0.24625955000005442</v>
      </c>
      <c r="AF122" s="6">
        <v>1.389518</v>
      </c>
      <c r="AG122" s="4">
        <f t="shared" si="34"/>
        <v>1.1432584499999456</v>
      </c>
    </row>
    <row r="123" spans="13:33" x14ac:dyDescent="0.3">
      <c r="V123" s="3" t="s">
        <v>14</v>
      </c>
      <c r="W123" s="7">
        <v>-341.21505000000002</v>
      </c>
      <c r="X123" s="7">
        <v>-341.24421999999998</v>
      </c>
      <c r="Y123" s="4">
        <f t="shared" si="31"/>
        <v>0.79374486999904914</v>
      </c>
      <c r="Z123" s="6">
        <v>0.74651000000000001</v>
      </c>
      <c r="AA123" s="4">
        <f t="shared" si="32"/>
        <v>-4.7234869999049134E-2</v>
      </c>
      <c r="AB123" s="3" t="s">
        <v>14</v>
      </c>
      <c r="AC123" s="7">
        <v>-341.24081999999999</v>
      </c>
      <c r="AD123" s="7">
        <v>-341.27042</v>
      </c>
      <c r="AE123" s="4">
        <f t="shared" si="33"/>
        <v>0.80544560000044296</v>
      </c>
      <c r="AF123" s="6">
        <v>0.74651000000000001</v>
      </c>
      <c r="AG123" s="4">
        <f t="shared" si="34"/>
        <v>-5.8935600000442956E-2</v>
      </c>
    </row>
    <row r="124" spans="13:33" x14ac:dyDescent="0.3">
      <c r="V124" s="3" t="s">
        <v>15</v>
      </c>
      <c r="W124" s="7">
        <v>-398.06517000000002</v>
      </c>
      <c r="X124" s="7">
        <v>-398.14260000000002</v>
      </c>
      <c r="Y124" s="4">
        <f t="shared" si="31"/>
        <v>2.1069477299997974</v>
      </c>
      <c r="Z124" s="6">
        <v>2.0771030000000001</v>
      </c>
      <c r="AA124" s="4">
        <f t="shared" si="32"/>
        <v>-2.9844729999797259E-2</v>
      </c>
      <c r="AB124" s="3" t="s">
        <v>15</v>
      </c>
      <c r="AC124" s="7">
        <v>-398.09584000000001</v>
      </c>
      <c r="AD124" s="7">
        <v>-398.17331999999999</v>
      </c>
      <c r="AE124" s="4">
        <f t="shared" si="33"/>
        <v>2.1083082799994561</v>
      </c>
      <c r="AF124" s="6">
        <v>2.0771030000000001</v>
      </c>
      <c r="AG124" s="4">
        <f t="shared" si="34"/>
        <v>-3.1205279999455993E-2</v>
      </c>
    </row>
    <row r="125" spans="13:33" x14ac:dyDescent="0.3">
      <c r="V125" s="3" t="s">
        <v>16</v>
      </c>
      <c r="W125" s="7">
        <v>-460.10050000000001</v>
      </c>
      <c r="X125" s="7">
        <v>-460.2353</v>
      </c>
      <c r="Y125" s="4">
        <f t="shared" si="31"/>
        <v>3.6680427999995717</v>
      </c>
      <c r="Z125" s="6">
        <v>3.612724</v>
      </c>
      <c r="AA125" s="4">
        <f t="shared" si="32"/>
        <v>-5.5318799999571677E-2</v>
      </c>
      <c r="AB125" s="3" t="s">
        <v>16</v>
      </c>
      <c r="AC125" s="7">
        <v>-460.13267000000002</v>
      </c>
      <c r="AD125" s="7">
        <v>-460.26814000000002</v>
      </c>
      <c r="AE125" s="4">
        <f t="shared" si="33"/>
        <v>3.6862741699999448</v>
      </c>
      <c r="AF125" s="6">
        <v>3.612724</v>
      </c>
      <c r="AG125" s="4">
        <f t="shared" si="34"/>
        <v>-7.3550169999944792E-2</v>
      </c>
    </row>
    <row r="126" spans="13:33" x14ac:dyDescent="0.3">
      <c r="V126" s="3" t="s">
        <v>17</v>
      </c>
      <c r="W126" s="7">
        <v>-527.48910000000001</v>
      </c>
      <c r="X126" s="7">
        <v>-527.39197000000001</v>
      </c>
      <c r="Y126" s="4">
        <f t="shared" si="31"/>
        <v>-2.643004429999805</v>
      </c>
      <c r="Z126" s="4">
        <v>-0.99490000000000001</v>
      </c>
      <c r="AA126" s="4">
        <f t="shared" si="32"/>
        <v>1.6481044299998051</v>
      </c>
      <c r="AB126" s="3" t="s">
        <v>17</v>
      </c>
      <c r="AC126" s="7">
        <v>-527.52494999999999</v>
      </c>
      <c r="AD126" s="7">
        <v>-527.41380000000004</v>
      </c>
      <c r="AE126" s="4">
        <f t="shared" si="33"/>
        <v>-3.0245026499987029</v>
      </c>
      <c r="AF126" s="4">
        <v>-0.99490000000000001</v>
      </c>
      <c r="AG126" s="4">
        <f t="shared" si="34"/>
        <v>2.029602649998703</v>
      </c>
    </row>
    <row r="127" spans="13:33" x14ac:dyDescent="0.3">
      <c r="AA127" s="4">
        <f>(AA111+AA112+AA113+AA114+AA115+AA116+AA117+AA118+AA119+AA120+AA121+AA122+AA123+AA124+AA125+AA126)</f>
        <v>9.4425698563024465</v>
      </c>
      <c r="AB127" s="4"/>
      <c r="AC127" s="4"/>
      <c r="AD127" s="4"/>
      <c r="AE127" s="4"/>
      <c r="AF127" s="4"/>
      <c r="AG127" s="4">
        <f t="shared" ref="AB127:AG127" si="35">(AG111+AG112+AG113+AG114+AG115+AG116+AG117+AG118+AG119+AG120+AG121+AG122+AG123+AG124+AG125+AG126)</f>
        <v>9.2293271529986196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1 1 N V 3 p C v 2 i l A A A A 9 Q A A A B I A H A B D b 2 5 m a W c v U G F j a 2 F n Z S 5 4 b W w g o h g A K K A U A A A A A A A A A A A A A A A A A A A A A A A A A A A A h Y 8 x D o I w G I W v Q r r T l m o M k p 8 y u E p i o l H X B i o 0 Q j G 0 W O L V H D y S V x C j q J v j + 9 4 3 v H e / 3 i D p 6 8 o 7 y 9 a o R s c o w B R 5 U m d N r n Q R o 8 4 e / B A l H F Y i O 4 p C e o O s T d S b P E a l t a e I E O c c d h P c t A V h l A Z k n y 7 X W S l r g T 6 y + i / 7 S h s r d C Y R h + 1 r D G d 4 P s P h l G E K Z G S Q K v 3 t 2 T D 3 2 f 5 A W H S V 7 V r J L 6 W / 2 Q E Z I 5 D 3 B f 4 A U E s D B B Q A A g A I A F N d T V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T X U 1 X K I p H u A 4 A A A A R A A A A E w A c A E Z v c m 1 1 b G F z L 1 N l Y 3 R p b 2 4 x L m 0 g o h g A K K A U A A A A A A A A A A A A A A A A A A A A A A A A A A A A K 0 5 N L s n M z 1 M I h t C G 1 g B Q S w E C L Q A U A A I A C A B T X U 1 X e k K / a K U A A A D 1 A A A A E g A A A A A A A A A A A A A A A A A A A A A A Q 2 9 u Z m l n L 1 B h Y 2 t h Z 2 U u e G 1 s U E s B A i 0 A F A A C A A g A U 1 1 N V w / K 6 a u k A A A A 6 Q A A A B M A A A A A A A A A A A A A A A A A 8 Q A A A F t D b 2 5 0 Z W 5 0 X 1 R 5 c G V z X S 5 4 b W x Q S w E C L Q A U A A I A C A B T X U 1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B A p L I 0 5 u S E m / 5 3 g x b / B p A A A A A A A C A A A A A A A Q Z g A A A A E A A C A A A A D V h / b 9 U N S Z p U g 1 d E U Y S g w M 8 J 2 7 G X O 7 M M L w 5 q b n 5 U H b A A A A A A A O g A A A A A I A A C A A A A D H 4 c e x z 2 X 3 4 h y C w u C b e D q 0 n p + 3 V H Y d J V 8 f P G Y e b 7 7 Z h F A A A A B r R b u d 3 1 l L U J N w Y r W B m q f W H v Q + b r V a W T i 3 V 7 B A + K B N X 4 0 T 4 B z w y q i h R T o H b K u q c t O D K Q y n a C O n w 0 p f q + M o 2 l B N F e n G 1 g G 4 + 5 3 b G Z 8 5 x H H m n E A A A A D 9 A L w + W M v D o 2 / + Y i r B 8 A q n n D b q 8 J G H G S Y B I m 6 c V P b M 1 D s 5 8 2 l p r D R R / 8 5 m 8 C C f h e x S w i / C w N a 9 H j H H C 9 2 4 n 9 9 8 < / D a t a M a s h u p > 
</file>

<file path=customXml/itemProps1.xml><?xml version="1.0" encoding="utf-8"?>
<ds:datastoreItem xmlns:ds="http://schemas.openxmlformats.org/officeDocument/2006/customXml" ds:itemID="{32A43AC2-434C-4918-94E7-93FD6AA8DA8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JimChou</cp:lastModifiedBy>
  <dcterms:created xsi:type="dcterms:W3CDTF">2023-10-07T02:56:28Z</dcterms:created>
  <dcterms:modified xsi:type="dcterms:W3CDTF">2023-12-25T23:29:52Z</dcterms:modified>
</cp:coreProperties>
</file>