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C7CF8D-2BA3-4E37-BB8F-9D3D3D26F345}" xr6:coauthVersionLast="36" xr6:coauthVersionMax="47" xr10:uidLastSave="{00000000-0000-0000-0000-000000000000}"/>
  <bookViews>
    <workbookView xWindow="0" yWindow="0" windowWidth="38400" windowHeight="17580" xr2:uid="{1011B4AF-6E9B-4606-91A0-D6A4BA4D212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R41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23" i="1"/>
  <c r="L40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23" i="1"/>
  <c r="F4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3" i="1"/>
  <c r="P24" i="1" l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23" i="1"/>
  <c r="P2" i="1"/>
  <c r="R2" i="1" s="1"/>
  <c r="P3" i="1"/>
  <c r="R3" i="1" s="1"/>
  <c r="P4" i="1"/>
  <c r="R4" i="1" s="1"/>
  <c r="P5" i="1"/>
  <c r="R5" i="1" s="1"/>
  <c r="P6" i="1"/>
  <c r="R6" i="1" s="1"/>
  <c r="P7" i="1"/>
  <c r="R7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J3" i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" i="1"/>
  <c r="L2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" i="1"/>
  <c r="F2" i="1" s="1"/>
  <c r="B28" i="1"/>
  <c r="D28" i="1" s="1"/>
  <c r="O8" i="1"/>
  <c r="P8" i="1" s="1"/>
  <c r="R8" i="1" s="1"/>
  <c r="F20" i="1" l="1"/>
  <c r="L20" i="1"/>
  <c r="R20" i="1"/>
</calcChain>
</file>

<file path=xl/sharedStrings.xml><?xml version="1.0" encoding="utf-8"?>
<sst xmlns="http://schemas.openxmlformats.org/spreadsheetml/2006/main" count="105" uniqueCount="53">
  <si>
    <t>Neutral</t>
    <phoneticPr fontId="1" type="noConversion"/>
  </si>
  <si>
    <t xml:space="preserve">Cation </t>
    <phoneticPr fontId="1" type="noConversion"/>
  </si>
  <si>
    <t>IE</t>
    <phoneticPr fontId="1" type="noConversion"/>
  </si>
  <si>
    <t>H</t>
    <phoneticPr fontId="1" type="noConversion"/>
  </si>
  <si>
    <t>He</t>
    <phoneticPr fontId="1" type="noConversion"/>
  </si>
  <si>
    <t>Li</t>
    <phoneticPr fontId="1" type="noConversion"/>
  </si>
  <si>
    <t>Be</t>
    <phoneticPr fontId="1" type="noConversion"/>
  </si>
  <si>
    <t>C</t>
    <phoneticPr fontId="1" type="noConversion"/>
  </si>
  <si>
    <t>N</t>
    <phoneticPr fontId="1" type="noConversion"/>
  </si>
  <si>
    <t>O</t>
    <phoneticPr fontId="1" type="noConversion"/>
  </si>
  <si>
    <t>F</t>
    <phoneticPr fontId="1" type="noConversion"/>
  </si>
  <si>
    <t>Ne</t>
    <phoneticPr fontId="1" type="noConversion"/>
  </si>
  <si>
    <t>Na</t>
    <phoneticPr fontId="1" type="noConversion"/>
  </si>
  <si>
    <t>Mg</t>
    <phoneticPr fontId="1" type="noConversion"/>
  </si>
  <si>
    <t>Al</t>
    <phoneticPr fontId="1" type="noConversion"/>
  </si>
  <si>
    <t>Si</t>
    <phoneticPr fontId="1" type="noConversion"/>
  </si>
  <si>
    <t>P</t>
    <phoneticPr fontId="1" type="noConversion"/>
  </si>
  <si>
    <t xml:space="preserve">S </t>
    <phoneticPr fontId="1" type="noConversion"/>
  </si>
  <si>
    <t>Cl</t>
    <phoneticPr fontId="1" type="noConversion"/>
  </si>
  <si>
    <t>Ar</t>
    <phoneticPr fontId="1" type="noConversion"/>
  </si>
  <si>
    <t>B</t>
    <phoneticPr fontId="1" type="noConversion"/>
  </si>
  <si>
    <t>HF-IE</t>
    <phoneticPr fontId="1" type="noConversion"/>
  </si>
  <si>
    <t>B3LYP-IE</t>
    <phoneticPr fontId="1" type="noConversion"/>
  </si>
  <si>
    <t>MP2-IE</t>
    <phoneticPr fontId="1" type="noConversion"/>
  </si>
  <si>
    <t>exp</t>
    <phoneticPr fontId="1" type="noConversion"/>
  </si>
  <si>
    <t>H</t>
    <phoneticPr fontId="1" type="noConversion"/>
  </si>
  <si>
    <t>He</t>
    <phoneticPr fontId="1" type="noConversion"/>
  </si>
  <si>
    <t>Li</t>
    <phoneticPr fontId="1" type="noConversion"/>
  </si>
  <si>
    <t>Be</t>
    <phoneticPr fontId="1" type="noConversion"/>
  </si>
  <si>
    <t>B</t>
    <phoneticPr fontId="1" type="noConversion"/>
  </si>
  <si>
    <t>C</t>
    <phoneticPr fontId="1" type="noConversion"/>
  </si>
  <si>
    <t>N</t>
    <phoneticPr fontId="1" type="noConversion"/>
  </si>
  <si>
    <t>O</t>
    <phoneticPr fontId="1" type="noConversion"/>
  </si>
  <si>
    <t>F</t>
    <phoneticPr fontId="1" type="noConversion"/>
  </si>
  <si>
    <t>Ne</t>
    <phoneticPr fontId="1" type="noConversion"/>
  </si>
  <si>
    <t>Na</t>
    <phoneticPr fontId="1" type="noConversion"/>
  </si>
  <si>
    <t>Mg</t>
    <phoneticPr fontId="1" type="noConversion"/>
  </si>
  <si>
    <t>Al</t>
    <phoneticPr fontId="1" type="noConversion"/>
  </si>
  <si>
    <t>Si</t>
    <phoneticPr fontId="1" type="noConversion"/>
  </si>
  <si>
    <t>P</t>
    <phoneticPr fontId="1" type="noConversion"/>
  </si>
  <si>
    <t>S</t>
    <phoneticPr fontId="1" type="noConversion"/>
  </si>
  <si>
    <t>Cl</t>
    <phoneticPr fontId="1" type="noConversion"/>
  </si>
  <si>
    <t>Ar</t>
    <phoneticPr fontId="1" type="noConversion"/>
  </si>
  <si>
    <t>Elements</t>
    <phoneticPr fontId="1" type="noConversion"/>
  </si>
  <si>
    <t>exp IE</t>
    <phoneticPr fontId="1" type="noConversion"/>
  </si>
  <si>
    <t>MAE</t>
    <phoneticPr fontId="1" type="noConversion"/>
  </si>
  <si>
    <t>Absolute error</t>
    <phoneticPr fontId="1" type="noConversion"/>
  </si>
  <si>
    <t>MP2/6-311G**</t>
    <phoneticPr fontId="1" type="noConversion"/>
  </si>
  <si>
    <t>B3LYP/6-311G**</t>
    <phoneticPr fontId="1" type="noConversion"/>
  </si>
  <si>
    <t>HF/6-311G**</t>
    <phoneticPr fontId="1" type="noConversion"/>
  </si>
  <si>
    <t>HF/6-31G**</t>
    <phoneticPr fontId="1" type="noConversion"/>
  </si>
  <si>
    <t>B3LYP/6-31G**</t>
    <phoneticPr fontId="1" type="noConversion"/>
  </si>
  <si>
    <t>MP2/6-31G**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</si>
</sst>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_ "/>
    <numFmt numFmtId="178" formatCode="0.000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3D4E5"/>
        <bgColor indexed="64"/>
      </patternFill>
    </fill>
  </fills>
  <borders count="2">
    <border>
      <left/>
      <right/>
      <top/>
      <bottom/>
      <diagonal/>
    </border>
    <border>
      <left style="medium">
        <color rgb="FFA394A5"/>
      </left>
      <right style="medium">
        <color rgb="FFA394A5"/>
      </right>
      <top style="medium">
        <color rgb="FFA394A5"/>
      </top>
      <bottom style="medium">
        <color rgb="FFA394A5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HF/6-31G**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工作表1!$D$1</c:f>
              <c:strCache>
                <c:ptCount val="1"/>
                <c:pt idx="0">
                  <c:v>HF-IE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工作表1!$D$2:$D$19</c:f>
              <c:numCache>
                <c:formatCode>0.000_ </c:formatCode>
                <c:ptCount val="18"/>
                <c:pt idx="0">
                  <c:v>13.557418162999999</c:v>
                </c:pt>
                <c:pt idx="1">
                  <c:v>23.443419362000007</c:v>
                </c:pt>
                <c:pt idx="2">
                  <c:v>5.3288933959999971</c:v>
                </c:pt>
                <c:pt idx="3">
                  <c:v>7.929884041999971</c:v>
                </c:pt>
                <c:pt idx="4">
                  <c:v>7.8361965689999993</c:v>
                </c:pt>
                <c:pt idx="5">
                  <c:v>10.715256424000099</c:v>
                </c:pt>
                <c:pt idx="6">
                  <c:v>13.965882484000007</c:v>
                </c:pt>
                <c:pt idx="7">
                  <c:v>12.008132667000158</c:v>
                </c:pt>
                <c:pt idx="8">
                  <c:v>15.588991423000207</c:v>
                </c:pt>
                <c:pt idx="9">
                  <c:v>19.66525364500043</c:v>
                </c:pt>
                <c:pt idx="10">
                  <c:v>4.9564020169996263</c:v>
                </c:pt>
                <c:pt idx="11">
                  <c:v>6.6059872589994928</c:v>
                </c:pt>
                <c:pt idx="12">
                  <c:v>5.5568127320003393</c:v>
                </c:pt>
                <c:pt idx="13">
                  <c:v>7.6324406010011003</c:v>
                </c:pt>
                <c:pt idx="14">
                  <c:v>9.9429538220004705</c:v>
                </c:pt>
                <c:pt idx="15">
                  <c:v>9.1458075769991822</c:v>
                </c:pt>
                <c:pt idx="16">
                  <c:v>11.780730340000829</c:v>
                </c:pt>
                <c:pt idx="17">
                  <c:v>14.658674543998334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9-463C-B1E5-7E003D3F016A}"/>
            </c:ext>
          </c:extLst>
        </c:ser>
        <c:ser>
          <c:idx val="1"/>
          <c:order val="1"/>
          <c:tx>
            <c:strRef>
              <c:f>工作表1!$E$1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工作表1!$E$2:$E$19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9-463C-B1E5-7E003D3F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48128"/>
        <c:axId val="510918032"/>
      </c:lineChart>
      <c:catAx>
        <c:axId val="51454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10918032"/>
        <c:crosses val="autoZero"/>
        <c:auto val="1"/>
        <c:lblAlgn val="ctr"/>
        <c:lblOffset val="100"/>
        <c:noMultiLvlLbl val="0"/>
      </c:catAx>
      <c:valAx>
        <c:axId val="51091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IE 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145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B3LYP/6-31G**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工作表1!$J$1</c:f>
              <c:strCache>
                <c:ptCount val="1"/>
                <c:pt idx="0">
                  <c:v>B3LYP-IE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工作表1!$J$2:$J$19</c:f>
              <c:numCache>
                <c:formatCode>0.000</c:formatCode>
                <c:ptCount val="18"/>
                <c:pt idx="0">
                  <c:v>13.612928602999999</c:v>
                </c:pt>
                <c:pt idx="1">
                  <c:v>24.867860790000002</c:v>
                </c:pt>
                <c:pt idx="2">
                  <c:v>5.6174660509999965</c:v>
                </c:pt>
                <c:pt idx="3">
                  <c:v>9.048473830000006</c:v>
                </c:pt>
                <c:pt idx="4">
                  <c:v>8.5419410650000405</c:v>
                </c:pt>
                <c:pt idx="5">
                  <c:v>11.400837569000005</c:v>
                </c:pt>
                <c:pt idx="6">
                  <c:v>14.656633719000006</c:v>
                </c:pt>
                <c:pt idx="7">
                  <c:v>13.986916586999877</c:v>
                </c:pt>
                <c:pt idx="8">
                  <c:v>17.382141900999937</c:v>
                </c:pt>
                <c:pt idx="9">
                  <c:v>21.290022455000308</c:v>
                </c:pt>
                <c:pt idx="10">
                  <c:v>5.4054923609995624</c:v>
                </c:pt>
                <c:pt idx="11">
                  <c:v>7.7291212839998478</c:v>
                </c:pt>
                <c:pt idx="12">
                  <c:v>6.0166514210002067</c:v>
                </c:pt>
                <c:pt idx="13">
                  <c:v>8.1061569000007321</c:v>
                </c:pt>
                <c:pt idx="14">
                  <c:v>10.380207381000902</c:v>
                </c:pt>
                <c:pt idx="15">
                  <c:v>10.476888064001196</c:v>
                </c:pt>
                <c:pt idx="16">
                  <c:v>13.029932928000752</c:v>
                </c:pt>
                <c:pt idx="17">
                  <c:v>15.788992272999886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3-4A6B-BD0F-66E9BD2BF497}"/>
            </c:ext>
          </c:extLst>
        </c:ser>
        <c:ser>
          <c:idx val="1"/>
          <c:order val="1"/>
          <c:tx>
            <c:strRef>
              <c:f>工作表1!$K$1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工作表1!$K$2:$K$19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3-4A6B-BD0F-66E9BD2B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254032"/>
        <c:axId val="682364560"/>
      </c:lineChart>
      <c:catAx>
        <c:axId val="68425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50" b="0" i="0" baseline="0">
                    <a:effectLst/>
                  </a:rPr>
                  <a:t>atomic number</a:t>
                </a:r>
                <a:endParaRPr lang="zh-TW" altLang="zh-TW" sz="105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82364560"/>
        <c:crosses val="autoZero"/>
        <c:auto val="1"/>
        <c:lblAlgn val="ctr"/>
        <c:lblOffset val="100"/>
        <c:noMultiLvlLbl val="0"/>
      </c:catAx>
      <c:valAx>
        <c:axId val="68236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50" b="0" i="0" baseline="0">
                    <a:effectLst/>
                  </a:rPr>
                  <a:t>IE (Unit:eV)</a:t>
                </a:r>
                <a:endParaRPr lang="zh-TW" altLang="zh-TW" sz="105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84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MP2/6-31G**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工作表1!$P$1</c:f>
              <c:strCache>
                <c:ptCount val="1"/>
                <c:pt idx="0">
                  <c:v>MP2-IE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工作表1!$P$2:$P$19</c:f>
              <c:numCache>
                <c:formatCode>0.000</c:formatCode>
                <c:ptCount val="18"/>
                <c:pt idx="0">
                  <c:v>13.557415714009998</c:v>
                </c:pt>
                <c:pt idx="1">
                  <c:v>24.136679451200003</c:v>
                </c:pt>
                <c:pt idx="2">
                  <c:v>5.328887953799982</c:v>
                </c:pt>
                <c:pt idx="3">
                  <c:v>8.6459687180000078</c:v>
                </c:pt>
                <c:pt idx="4">
                  <c:v>7.9093669480000033</c:v>
                </c:pt>
                <c:pt idx="5">
                  <c:v>10.936318587999967</c:v>
                </c:pt>
                <c:pt idx="6">
                  <c:v>14.422428642000066</c:v>
                </c:pt>
                <c:pt idx="7">
                  <c:v>12.942476773999985</c:v>
                </c:pt>
                <c:pt idx="8">
                  <c:v>16.806656462000095</c:v>
                </c:pt>
                <c:pt idx="9">
                  <c:v>21.133613626999615</c:v>
                </c:pt>
                <c:pt idx="10">
                  <c:v>4.9564836500001936</c:v>
                </c:pt>
                <c:pt idx="11">
                  <c:v>7.2043027270000817</c:v>
                </c:pt>
                <c:pt idx="12">
                  <c:v>5.6468539310003818</c:v>
                </c:pt>
                <c:pt idx="13">
                  <c:v>7.7905365109994653</c:v>
                </c:pt>
                <c:pt idx="14">
                  <c:v>10.188696363000284</c:v>
                </c:pt>
                <c:pt idx="15">
                  <c:v>9.4788974279996516</c:v>
                </c:pt>
                <c:pt idx="16">
                  <c:v>12.297684917999568</c:v>
                </c:pt>
                <c:pt idx="17">
                  <c:v>15.34534412900013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328-B34E-3C082439AB31}"/>
            </c:ext>
          </c:extLst>
        </c:ser>
        <c:ser>
          <c:idx val="1"/>
          <c:order val="1"/>
          <c:tx>
            <c:strRef>
              <c:f>工作表1!$Q$1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工作表1!$Q$2:$Q$19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A-4328-B34E-3C082439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934256"/>
        <c:axId val="584932800"/>
      </c:lineChart>
      <c:catAx>
        <c:axId val="50493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84932800"/>
        <c:crosses val="autoZero"/>
        <c:auto val="1"/>
        <c:lblAlgn val="ctr"/>
        <c:lblOffset val="100"/>
        <c:noMultiLvlLbl val="0"/>
      </c:catAx>
      <c:valAx>
        <c:axId val="58493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IE 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93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HF/6-311G**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工作表1!$D$22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工作表1!$D$23:$D$40</c:f>
              <c:numCache>
                <c:formatCode>0.000_ </c:formatCode>
                <c:ptCount val="18"/>
                <c:pt idx="0">
                  <c:v>13.600329909999999</c:v>
                </c:pt>
                <c:pt idx="1">
                  <c:v>23.449242515999991</c:v>
                </c:pt>
                <c:pt idx="2">
                  <c:v>5.3384444569999783</c:v>
                </c:pt>
                <c:pt idx="3">
                  <c:v>8.0457212689999942</c:v>
                </c:pt>
                <c:pt idx="4">
                  <c:v>8.0254762849999679</c:v>
                </c:pt>
                <c:pt idx="5">
                  <c:v>10.809651382999977</c:v>
                </c:pt>
                <c:pt idx="6">
                  <c:v>13.929855119999901</c:v>
                </c:pt>
                <c:pt idx="7">
                  <c:v>11.986772031999951</c:v>
                </c:pt>
                <c:pt idx="8">
                  <c:v>15.683440803999947</c:v>
                </c:pt>
                <c:pt idx="9">
                  <c:v>19.750179175999854</c:v>
                </c:pt>
                <c:pt idx="10">
                  <c:v>4.9440482229998821</c:v>
                </c:pt>
                <c:pt idx="11">
                  <c:v>6.604762764000264</c:v>
                </c:pt>
                <c:pt idx="12">
                  <c:v>5.5614386020002611</c:v>
                </c:pt>
                <c:pt idx="13">
                  <c:v>7.6356514990007271</c:v>
                </c:pt>
                <c:pt idx="14">
                  <c:v>9.9436613080002321</c:v>
                </c:pt>
                <c:pt idx="15">
                  <c:v>9.1455082559999372</c:v>
                </c:pt>
                <c:pt idx="16">
                  <c:v>11.820512822000929</c:v>
                </c:pt>
                <c:pt idx="17">
                  <c:v>14.654320784000046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2-4AD8-A610-60BB858FCDB3}"/>
            </c:ext>
          </c:extLst>
        </c:ser>
        <c:ser>
          <c:idx val="1"/>
          <c:order val="1"/>
          <c:tx>
            <c:strRef>
              <c:f>工作表1!$E$22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工作表1!$E$23:$E$40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AD8-A610-60BB858F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005072"/>
        <c:axId val="246200512"/>
      </c:lineChart>
      <c:catAx>
        <c:axId val="80100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46200512"/>
        <c:crosses val="autoZero"/>
        <c:auto val="1"/>
        <c:lblAlgn val="ctr"/>
        <c:lblOffset val="100"/>
        <c:noMultiLvlLbl val="0"/>
      </c:catAx>
      <c:valAx>
        <c:axId val="2462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IE</a:t>
                </a:r>
                <a:r>
                  <a:rPr lang="zh-TW" altLang="en-US"/>
                  <a:t> </a:t>
                </a:r>
                <a:r>
                  <a:rPr lang="en-US" altLang="zh-TW"/>
                  <a:t>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010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B3LYP/6-311G**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工作表1!$J$22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工作表1!$J$23:$J$40</c:f>
              <c:numCache>
                <c:formatCode>0.000</c:formatCode>
                <c:ptCount val="18"/>
                <c:pt idx="0">
                  <c:v>13.664166916000001</c:v>
                </c:pt>
                <c:pt idx="1">
                  <c:v>24.925466477000004</c:v>
                </c:pt>
                <c:pt idx="2">
                  <c:v>5.6161055009999998</c:v>
                </c:pt>
                <c:pt idx="3">
                  <c:v>9.1128006340000063</c:v>
                </c:pt>
                <c:pt idx="4">
                  <c:v>8.724880618000066</c:v>
                </c:pt>
                <c:pt idx="5">
                  <c:v>11.526443544999967</c:v>
                </c:pt>
                <c:pt idx="6">
                  <c:v>14.636524789999926</c:v>
                </c:pt>
                <c:pt idx="7">
                  <c:v>14.038726331000158</c:v>
                </c:pt>
                <c:pt idx="8">
                  <c:v>17.613544244999993</c:v>
                </c:pt>
                <c:pt idx="9">
                  <c:v>21.574050872999358</c:v>
                </c:pt>
                <c:pt idx="10">
                  <c:v>5.4195604480003929</c:v>
                </c:pt>
                <c:pt idx="11">
                  <c:v>7.7273797799996045</c:v>
                </c:pt>
                <c:pt idx="12">
                  <c:v>6.0137670550005282</c:v>
                </c:pt>
                <c:pt idx="13">
                  <c:v>8.1108371919997424</c:v>
                </c:pt>
                <c:pt idx="14">
                  <c:v>10.406166675000327</c:v>
                </c:pt>
                <c:pt idx="15">
                  <c:v>10.51721476599992</c:v>
                </c:pt>
                <c:pt idx="16">
                  <c:v>13.119702016999936</c:v>
                </c:pt>
                <c:pt idx="17">
                  <c:v>15.838543503998523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F-4F0A-9E54-576163EADEB6}"/>
            </c:ext>
          </c:extLst>
        </c:ser>
        <c:ser>
          <c:idx val="1"/>
          <c:order val="1"/>
          <c:tx>
            <c:strRef>
              <c:f>工作表1!$K$22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工作表1!$K$23:$K$40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F-4F0A-9E54-576163EA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814880"/>
        <c:axId val="246728192"/>
      </c:lineChart>
      <c:catAx>
        <c:axId val="83881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46728192"/>
        <c:crosses val="autoZero"/>
        <c:auto val="1"/>
        <c:lblAlgn val="ctr"/>
        <c:lblOffset val="100"/>
        <c:noMultiLvlLbl val="0"/>
      </c:catAx>
      <c:valAx>
        <c:axId val="2467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IE (Unit:eV0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388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u="none" strike="noStrike" baseline="0">
                <a:effectLst/>
              </a:rPr>
              <a:t>MP2/6-311G**</a:t>
            </a:r>
            <a:r>
              <a:rPr lang="en-US" altLang="zh-TW" sz="1400" b="0" i="0" u="none" strike="noStrike" baseline="0"/>
              <a:t> 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工作表1!$P$22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工作表1!$P$23:$P$40</c:f>
              <c:numCache>
                <c:formatCode>0.000</c:formatCode>
                <c:ptCount val="18"/>
                <c:pt idx="0">
                  <c:v>13.600325012019999</c:v>
                </c:pt>
                <c:pt idx="1">
                  <c:v>24.120886186799996</c:v>
                </c:pt>
                <c:pt idx="2">
                  <c:v>5.3384553413999853</c:v>
                </c:pt>
                <c:pt idx="3">
                  <c:v>8.7721189139999982</c:v>
                </c:pt>
                <c:pt idx="4">
                  <c:v>8.1568509929999635</c:v>
                </c:pt>
                <c:pt idx="5">
                  <c:v>11.115230913000106</c:v>
                </c:pt>
                <c:pt idx="6">
                  <c:v>14.410564646000051</c:v>
                </c:pt>
                <c:pt idx="7">
                  <c:v>12.936381509999906</c:v>
                </c:pt>
                <c:pt idx="8">
                  <c:v>16.911255545999733</c:v>
                </c:pt>
                <c:pt idx="9">
                  <c:v>21.251192358000125</c:v>
                </c:pt>
                <c:pt idx="10">
                  <c:v>4.9442387000001746</c:v>
                </c:pt>
                <c:pt idx="11">
                  <c:v>7.2036768740001147</c:v>
                </c:pt>
                <c:pt idx="12">
                  <c:v>5.6565410469998998</c:v>
                </c:pt>
                <c:pt idx="13">
                  <c:v>7.8010671680007198</c:v>
                </c:pt>
                <c:pt idx="14">
                  <c:v>10.208614815001038</c:v>
                </c:pt>
                <c:pt idx="15">
                  <c:v>9.5114145729995325</c:v>
                </c:pt>
                <c:pt idx="16">
                  <c:v>12.368896104999203</c:v>
                </c:pt>
                <c:pt idx="17">
                  <c:v>15.351847557999179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D-4E16-89E2-327B10866776}"/>
            </c:ext>
          </c:extLst>
        </c:ser>
        <c:ser>
          <c:idx val="1"/>
          <c:order val="1"/>
          <c:tx>
            <c:strRef>
              <c:f>工作表1!$Q$22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工作表1!$Q$23:$Q$40</c:f>
              <c:numCache>
                <c:formatCode>0.000_ </c:formatCode>
                <c:ptCount val="18"/>
                <c:pt idx="0">
                  <c:v>13.59844</c:v>
                </c:pt>
                <c:pt idx="1">
                  <c:v>24.587409999999998</c:v>
                </c:pt>
                <c:pt idx="2">
                  <c:v>5.3917200000000003</c:v>
                </c:pt>
                <c:pt idx="3">
                  <c:v>9.3226300000000002</c:v>
                </c:pt>
                <c:pt idx="4">
                  <c:v>8.2980300000000007</c:v>
                </c:pt>
                <c:pt idx="5">
                  <c:v>11.260300000000001</c:v>
                </c:pt>
                <c:pt idx="6">
                  <c:v>14.534140000000001</c:v>
                </c:pt>
                <c:pt idx="7">
                  <c:v>13.61806</c:v>
                </c:pt>
                <c:pt idx="8">
                  <c:v>17.422820000000002</c:v>
                </c:pt>
                <c:pt idx="9">
                  <c:v>21.564540000000001</c:v>
                </c:pt>
                <c:pt idx="10">
                  <c:v>5.1390799999999999</c:v>
                </c:pt>
                <c:pt idx="11">
                  <c:v>7.6462399999999997</c:v>
                </c:pt>
                <c:pt idx="12">
                  <c:v>5.9857699999999996</c:v>
                </c:pt>
                <c:pt idx="13">
                  <c:v>8.1516900000000003</c:v>
                </c:pt>
                <c:pt idx="14">
                  <c:v>10.486689999999999</c:v>
                </c:pt>
                <c:pt idx="15">
                  <c:v>10.360010000000001</c:v>
                </c:pt>
                <c:pt idx="16">
                  <c:v>12.967639999999999</c:v>
                </c:pt>
                <c:pt idx="17">
                  <c:v>15.759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D-4E16-89E2-327B108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264832"/>
        <c:axId val="591662176"/>
      </c:lineChart>
      <c:catAx>
        <c:axId val="68426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1662176"/>
        <c:crosses val="autoZero"/>
        <c:auto val="1"/>
        <c:lblAlgn val="ctr"/>
        <c:lblOffset val="100"/>
        <c:noMultiLvlLbl val="0"/>
      </c:catAx>
      <c:valAx>
        <c:axId val="59166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IE 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842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MAE</a:t>
            </a:r>
            <a:r>
              <a:rPr lang="zh-TW" altLang="en-US"/>
              <a:t> </a:t>
            </a:r>
            <a:r>
              <a:rPr lang="en-US" altLang="zh-TW"/>
              <a:t>of different predictions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工作表1!$AC$55</c:f>
              <c:strCache>
                <c:ptCount val="1"/>
                <c:pt idx="0">
                  <c:v>MAE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3-48B0-AA0E-03DDFE3B8B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63-48B0-AA0E-03DDFE3B8B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63-48B0-AA0E-03DDFE3B8B5F}"/>
              </c:ext>
            </c:extLst>
          </c:dPt>
          <c:dLbls>
            <c:dLbl>
              <c:idx val="1"/>
              <c:layout>
                <c:manualLayout>
                  <c:x val="0"/>
                  <c:y val="0.12493065751258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3-48B0-AA0E-03DDFE3B8B5F}"/>
                </c:ext>
              </c:extLst>
            </c:dLbl>
            <c:dLbl>
              <c:idx val="4"/>
              <c:layout>
                <c:manualLayout>
                  <c:x val="-1.0213819024852094E-16"/>
                  <c:y val="0.15616332189072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3-48B0-AA0E-03DDFE3B8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工作表1!$AD$54:$AI$54</c:f>
              <c:strCache>
                <c:ptCount val="6"/>
                <c:pt idx="0">
                  <c:v>HF/6-31G**</c:v>
                </c:pt>
                <c:pt idx="1">
                  <c:v>B3LYP/6-31G**</c:v>
                </c:pt>
                <c:pt idx="2">
                  <c:v>MP2/6-31G**</c:v>
                </c:pt>
                <c:pt idx="3">
                  <c:v>HF/6-311G**</c:v>
                </c:pt>
                <c:pt idx="4">
                  <c:v>B3LYP/6-311G**</c:v>
                </c:pt>
                <c:pt idx="5">
                  <c:v>MP2/6-311G**</c:v>
                </c:pt>
              </c:strCache>
            </c:strRef>
          </c:cat>
          <c:val>
            <c:numRef>
              <c:f>工作表1!$AD$55:$AI$55</c:f>
              <c:numCache>
                <c:formatCode>General</c:formatCode>
                <c:ptCount val="6"/>
                <c:pt idx="0">
                  <c:v>15.775</c:v>
                </c:pt>
                <c:pt idx="1">
                  <c:v>-1.244</c:v>
                </c:pt>
                <c:pt idx="2">
                  <c:v>7.3659999999999997</c:v>
                </c:pt>
                <c:pt idx="3">
                  <c:v>15.164999999999999</c:v>
                </c:pt>
                <c:pt idx="4">
                  <c:v>-2.492</c:v>
                </c:pt>
                <c:pt idx="5">
                  <c:v>6.4349999999999996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3-48B0-AA0E-03DDFE3B8B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1176703"/>
        <c:axId val="1564481887"/>
      </c:barChart>
      <c:catAx>
        <c:axId val="1561176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Method/Basis</a:t>
                </a:r>
                <a:r>
                  <a:rPr lang="en-US" altLang="zh-TW" baseline="0"/>
                  <a:t> set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64481887"/>
        <c:crosses val="autoZero"/>
        <c:auto val="1"/>
        <c:lblAlgn val="ctr"/>
        <c:lblOffset val="100"/>
        <c:noMultiLvlLbl val="0"/>
      </c:catAx>
      <c:valAx>
        <c:axId val="156448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MAE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6117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159733</xdr:colOff>
      <xdr:row>20</xdr:row>
      <xdr:rowOff>154817</xdr:rowOff>
    </xdr:from>
    <xdr:to>
      <xdr:col>30</xdr:col>
      <xdr:colOff>217907</xdr:colOff>
      <xdr:row>33</xdr:row>
      <xdr:rowOff>79519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E1412F4B-8FDA-4539-8412-65CEBBBF0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476250</xdr:colOff>
      <xdr:row>1</xdr:row>
      <xdr:rowOff>123825</xdr:rowOff>
    </xdr:from>
    <xdr:to>
      <xdr:col>30</xdr:col>
      <xdr:colOff>247650</xdr:colOff>
      <xdr:row>14</xdr:row>
      <xdr:rowOff>38100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CA7A214A-1BEC-44A3-A67E-76E2D75A3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535817</xdr:colOff>
      <xdr:row>14</xdr:row>
      <xdr:rowOff>50473</xdr:rowOff>
    </xdr:from>
    <xdr:to>
      <xdr:col>34</xdr:col>
      <xdr:colOff>419879</xdr:colOff>
      <xdr:row>27</xdr:row>
      <xdr:rowOff>8563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EE4066EB-4EBA-450C-AEFF-975FF060B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42</xdr:row>
      <xdr:rowOff>19050</xdr:rowOff>
    </xdr:from>
    <xdr:to>
      <xdr:col>5</xdr:col>
      <xdr:colOff>409575</xdr:colOff>
      <xdr:row>55</xdr:row>
      <xdr:rowOff>38100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44708D34-A245-4D7D-8E97-60DA97DEE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847725</xdr:colOff>
      <xdr:row>42</xdr:row>
      <xdr:rowOff>28575</xdr:rowOff>
    </xdr:from>
    <xdr:to>
      <xdr:col>10</xdr:col>
      <xdr:colOff>771525</xdr:colOff>
      <xdr:row>55</xdr:row>
      <xdr:rowOff>47625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397391EF-FF1E-4E3B-8783-A8B26F26C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228600</xdr:colOff>
      <xdr:row>42</xdr:row>
      <xdr:rowOff>38100</xdr:rowOff>
    </xdr:from>
    <xdr:to>
      <xdr:col>17</xdr:col>
      <xdr:colOff>314325</xdr:colOff>
      <xdr:row>55</xdr:row>
      <xdr:rowOff>57150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1F1B69B7-E2E4-4402-A91F-A38C2519B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611156</xdr:colOff>
      <xdr:row>35</xdr:row>
      <xdr:rowOff>153137</xdr:rowOff>
    </xdr:from>
    <xdr:to>
      <xdr:col>33</xdr:col>
      <xdr:colOff>587149</xdr:colOff>
      <xdr:row>49</xdr:row>
      <xdr:rowOff>26690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4827F61-F0F1-458A-B441-D5E81F1BD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4355-93E5-4BA9-9FCB-CFD2241296C8}">
  <dimension ref="A1:AI65"/>
  <sheetViews>
    <sheetView tabSelected="1" zoomScale="136" zoomScaleNormal="136" workbookViewId="0">
      <selection activeCell="AJ44" sqref="AJ44"/>
    </sheetView>
  </sheetViews>
  <sheetFormatPr defaultRowHeight="16.2" x14ac:dyDescent="0.3"/>
  <cols>
    <col min="1" max="1" width="11.109375" customWidth="1"/>
    <col min="2" max="2" width="10" customWidth="1"/>
    <col min="3" max="3" width="11.33203125" customWidth="1"/>
    <col min="4" max="5" width="13.88671875" style="3" customWidth="1"/>
    <col min="6" max="6" width="14.44140625" customWidth="1"/>
    <col min="7" max="7" width="11.6640625" customWidth="1"/>
    <col min="8" max="8" width="10.88671875" customWidth="1"/>
    <col min="9" max="10" width="12" customWidth="1"/>
    <col min="11" max="11" width="11.77734375" customWidth="1"/>
    <col min="12" max="12" width="11" customWidth="1"/>
    <col min="13" max="13" width="10.88671875" customWidth="1"/>
    <col min="14" max="14" width="10" customWidth="1"/>
    <col min="15" max="15" width="14.6640625" bestFit="1" customWidth="1"/>
    <col min="16" max="16" width="9" bestFit="1" customWidth="1"/>
    <col min="17" max="17" width="9.5546875" bestFit="1" customWidth="1"/>
    <col min="18" max="18" width="9.109375" bestFit="1" customWidth="1"/>
    <col min="29" max="29" width="8.88671875" customWidth="1"/>
    <col min="30" max="30" width="13.77734375" customWidth="1"/>
    <col min="31" max="31" width="16.109375" customWidth="1"/>
    <col min="32" max="32" width="14.44140625" customWidth="1"/>
    <col min="33" max="33" width="13.5546875" customWidth="1"/>
    <col min="34" max="34" width="16.77734375" customWidth="1"/>
    <col min="35" max="35" width="14.88671875" customWidth="1"/>
  </cols>
  <sheetData>
    <row r="1" spans="1:18" ht="16.8" thickBot="1" x14ac:dyDescent="0.35">
      <c r="A1" t="s">
        <v>50</v>
      </c>
      <c r="B1" t="s">
        <v>0</v>
      </c>
      <c r="C1" t="s">
        <v>1</v>
      </c>
      <c r="D1" s="3" t="s">
        <v>21</v>
      </c>
      <c r="E1" s="3" t="s">
        <v>24</v>
      </c>
      <c r="F1" t="s">
        <v>46</v>
      </c>
      <c r="G1" t="s">
        <v>51</v>
      </c>
      <c r="H1" t="s">
        <v>0</v>
      </c>
      <c r="I1" t="s">
        <v>1</v>
      </c>
      <c r="J1" t="s">
        <v>22</v>
      </c>
      <c r="K1" t="s">
        <v>24</v>
      </c>
      <c r="L1" t="s">
        <v>46</v>
      </c>
      <c r="M1" t="s">
        <v>52</v>
      </c>
      <c r="N1" t="s">
        <v>0</v>
      </c>
      <c r="O1" t="s">
        <v>1</v>
      </c>
      <c r="P1" t="s">
        <v>23</v>
      </c>
      <c r="Q1" t="s">
        <v>24</v>
      </c>
      <c r="R1" t="s">
        <v>46</v>
      </c>
    </row>
    <row r="2" spans="1:18" ht="16.8" thickBot="1" x14ac:dyDescent="0.35">
      <c r="A2" t="s">
        <v>3</v>
      </c>
      <c r="B2">
        <v>-0.49823299999999998</v>
      </c>
      <c r="C2">
        <v>0</v>
      </c>
      <c r="D2" s="4">
        <f>(C2-B2)*27.211</f>
        <v>13.557418162999999</v>
      </c>
      <c r="E2" s="4">
        <v>13.59844</v>
      </c>
      <c r="F2" s="4">
        <f>(E2-D2)</f>
        <v>4.1021837000000616E-2</v>
      </c>
      <c r="H2" s="2">
        <v>-0.50027299999999997</v>
      </c>
      <c r="I2">
        <v>0</v>
      </c>
      <c r="J2" s="5">
        <f>(I2-H2)*27.211</f>
        <v>13.612928602999999</v>
      </c>
      <c r="K2" s="4">
        <v>13.59844</v>
      </c>
      <c r="L2" s="4">
        <f>(K2-J2)</f>
        <v>-1.4488602999998434E-2</v>
      </c>
      <c r="N2">
        <v>-0.49823290999999997</v>
      </c>
      <c r="O2">
        <v>0</v>
      </c>
      <c r="P2" s="5">
        <f>(O2-N2)*27.211</f>
        <v>13.557415714009998</v>
      </c>
      <c r="Q2" s="4">
        <v>13.59844</v>
      </c>
      <c r="R2" s="4">
        <f>(Q2-P2)</f>
        <v>4.102428599000163E-2</v>
      </c>
    </row>
    <row r="3" spans="1:18" ht="16.8" thickBot="1" x14ac:dyDescent="0.35">
      <c r="A3" t="s">
        <v>4</v>
      </c>
      <c r="B3" s="1">
        <v>-2.8551600000000001</v>
      </c>
      <c r="C3" s="2">
        <v>-1.9936179999999999</v>
      </c>
      <c r="D3" s="4">
        <f t="shared" ref="D3:D19" si="0">(C3-B3)*27.211</f>
        <v>23.443419362000007</v>
      </c>
      <c r="E3" s="4">
        <v>24.587409999999998</v>
      </c>
      <c r="F3" s="4">
        <f t="shared" ref="F3:F19" si="1">(E3-D3)</f>
        <v>1.1439906379999911</v>
      </c>
      <c r="H3" s="1">
        <v>-2.9070480000000001</v>
      </c>
      <c r="I3" s="2">
        <v>-1.993158</v>
      </c>
      <c r="J3" s="5">
        <f t="shared" ref="J3:J19" si="2">(I3-H3)*27.211</f>
        <v>24.867860790000002</v>
      </c>
      <c r="K3" s="4">
        <v>24.587409999999998</v>
      </c>
      <c r="L3" s="4">
        <f t="shared" ref="L3:L19" si="3">(K3-J3)</f>
        <v>-0.28045079000000328</v>
      </c>
      <c r="N3" s="2">
        <v>-2.8806370000000001</v>
      </c>
      <c r="O3">
        <v>-1.9936178</v>
      </c>
      <c r="P3" s="5">
        <f t="shared" ref="P3:P19" si="4">(O3-N3)*27.211</f>
        <v>24.136679451200003</v>
      </c>
      <c r="Q3" s="4">
        <v>24.587409999999998</v>
      </c>
      <c r="R3" s="4">
        <f t="shared" ref="R3:R19" si="5">(Q3-P3)</f>
        <v>0.45073054879999574</v>
      </c>
    </row>
    <row r="4" spans="1:18" ht="16.8" thickBot="1" x14ac:dyDescent="0.35">
      <c r="A4" t="s">
        <v>5</v>
      </c>
      <c r="B4" s="1">
        <v>-7.4313719999999996</v>
      </c>
      <c r="C4" s="1">
        <v>-7.2355359999999997</v>
      </c>
      <c r="D4" s="4">
        <f t="shared" si="0"/>
        <v>5.3288933959999971</v>
      </c>
      <c r="E4" s="4">
        <v>5.3917200000000003</v>
      </c>
      <c r="F4" s="4">
        <f t="shared" si="1"/>
        <v>6.2826604000003172E-2</v>
      </c>
      <c r="H4" s="2">
        <v>-7.4909850000000002</v>
      </c>
      <c r="I4" s="1">
        <v>-7.2845440000000004</v>
      </c>
      <c r="J4" s="5">
        <f t="shared" si="2"/>
        <v>5.6174660509999965</v>
      </c>
      <c r="K4" s="4">
        <v>5.3917200000000003</v>
      </c>
      <c r="L4" s="4">
        <f t="shared" si="3"/>
        <v>-0.22574605099999623</v>
      </c>
      <c r="N4">
        <v>-7.4313722999999996</v>
      </c>
      <c r="O4">
        <v>-7.2355365000000003</v>
      </c>
      <c r="P4" s="5">
        <f t="shared" si="4"/>
        <v>5.328887953799982</v>
      </c>
      <c r="Q4" s="4">
        <v>5.3917200000000003</v>
      </c>
      <c r="R4" s="4">
        <f t="shared" si="5"/>
        <v>6.2832046200018254E-2</v>
      </c>
    </row>
    <row r="5" spans="1:18" ht="16.8" thickBot="1" x14ac:dyDescent="0.35">
      <c r="A5" t="s">
        <v>6</v>
      </c>
      <c r="B5" s="1">
        <v>-14.566943999999999</v>
      </c>
      <c r="C5" s="2">
        <v>-14.275522</v>
      </c>
      <c r="D5" s="4">
        <f t="shared" si="0"/>
        <v>7.929884041999971</v>
      </c>
      <c r="E5" s="4">
        <v>9.3226300000000002</v>
      </c>
      <c r="F5" s="4">
        <f t="shared" si="1"/>
        <v>1.3927459580000292</v>
      </c>
      <c r="H5" s="1">
        <v>-14.668443</v>
      </c>
      <c r="I5" s="2">
        <v>-14.335913</v>
      </c>
      <c r="J5" s="5">
        <f t="shared" si="2"/>
        <v>9.048473830000006</v>
      </c>
      <c r="K5" s="4">
        <v>9.3226300000000002</v>
      </c>
      <c r="L5" s="4">
        <f t="shared" si="3"/>
        <v>0.27415616999999415</v>
      </c>
      <c r="N5" s="2">
        <v>-14.593260000000001</v>
      </c>
      <c r="O5" s="1">
        <v>-14.275522</v>
      </c>
      <c r="P5" s="5">
        <f t="shared" si="4"/>
        <v>8.6459687180000078</v>
      </c>
      <c r="Q5" s="4">
        <v>9.3226300000000002</v>
      </c>
      <c r="R5" s="4">
        <f t="shared" si="5"/>
        <v>0.67666128199999243</v>
      </c>
    </row>
    <row r="6" spans="1:18" ht="16.8" thickBot="1" x14ac:dyDescent="0.35">
      <c r="A6" t="s">
        <v>20</v>
      </c>
      <c r="B6" s="2">
        <v>-24.522037000000001</v>
      </c>
      <c r="C6" s="2">
        <v>-24.234058000000001</v>
      </c>
      <c r="D6" s="4">
        <f t="shared" si="0"/>
        <v>7.8361965689999993</v>
      </c>
      <c r="E6" s="4">
        <v>8.2980300000000007</v>
      </c>
      <c r="F6" s="4">
        <f t="shared" si="1"/>
        <v>0.4618334310000014</v>
      </c>
      <c r="H6" s="2">
        <v>-24.654349</v>
      </c>
      <c r="I6" s="1">
        <v>-24.340433999999998</v>
      </c>
      <c r="J6" s="5">
        <f t="shared" si="2"/>
        <v>8.5419410650000405</v>
      </c>
      <c r="K6" s="4">
        <v>8.2980300000000007</v>
      </c>
      <c r="L6" s="4">
        <f t="shared" si="3"/>
        <v>-0.24391106500003978</v>
      </c>
      <c r="N6" s="1">
        <v>-24.558719</v>
      </c>
      <c r="O6" s="2">
        <v>-24.268051</v>
      </c>
      <c r="P6" s="5">
        <f t="shared" si="4"/>
        <v>7.9093669480000033</v>
      </c>
      <c r="Q6" s="4">
        <v>8.2980300000000007</v>
      </c>
      <c r="R6" s="4">
        <f t="shared" si="5"/>
        <v>0.3886630519999974</v>
      </c>
    </row>
    <row r="7" spans="1:18" ht="16.8" thickBot="1" x14ac:dyDescent="0.35">
      <c r="A7" t="s">
        <v>7</v>
      </c>
      <c r="B7" s="1">
        <v>-37.680860000000003</v>
      </c>
      <c r="C7" s="1">
        <v>-37.287075999999999</v>
      </c>
      <c r="D7" s="4">
        <f t="shared" si="0"/>
        <v>10.715256424000099</v>
      </c>
      <c r="E7" s="4">
        <v>11.260300000000001</v>
      </c>
      <c r="F7" s="4">
        <f t="shared" si="1"/>
        <v>0.54504357599990172</v>
      </c>
      <c r="H7" s="1">
        <v>-37.846279000000003</v>
      </c>
      <c r="I7" s="1">
        <v>-37.427300000000002</v>
      </c>
      <c r="J7" s="5">
        <f t="shared" si="2"/>
        <v>11.400837569000005</v>
      </c>
      <c r="K7" s="4">
        <v>11.260300000000001</v>
      </c>
      <c r="L7" s="4">
        <f t="shared" si="3"/>
        <v>-0.14053756900000458</v>
      </c>
      <c r="N7" s="2">
        <v>-37.732973999999999</v>
      </c>
      <c r="O7" s="1">
        <v>-37.331066</v>
      </c>
      <c r="P7" s="5">
        <f t="shared" si="4"/>
        <v>10.936318587999967</v>
      </c>
      <c r="Q7" s="4">
        <v>11.260300000000001</v>
      </c>
      <c r="R7" s="4">
        <f t="shared" si="5"/>
        <v>0.32398141200003394</v>
      </c>
    </row>
    <row r="8" spans="1:18" ht="16.8" thickBot="1" x14ac:dyDescent="0.35">
      <c r="A8" t="s">
        <v>8</v>
      </c>
      <c r="B8" s="1">
        <v>-54.385441999999998</v>
      </c>
      <c r="C8" s="1">
        <v>-53.872197999999997</v>
      </c>
      <c r="D8" s="4">
        <f t="shared" si="0"/>
        <v>13.965882484000007</v>
      </c>
      <c r="E8" s="4">
        <v>14.534140000000001</v>
      </c>
      <c r="F8" s="4">
        <f t="shared" si="1"/>
        <v>0.56825751599999386</v>
      </c>
      <c r="H8" s="1">
        <v>-54.584491</v>
      </c>
      <c r="I8" s="1">
        <v>-54.045862</v>
      </c>
      <c r="J8" s="5">
        <f t="shared" si="2"/>
        <v>14.656633719000006</v>
      </c>
      <c r="K8" s="4">
        <v>14.534140000000001</v>
      </c>
      <c r="L8" s="4">
        <f t="shared" si="3"/>
        <v>-0.12249371900000483</v>
      </c>
      <c r="N8" s="2">
        <v>-54.457008000000002</v>
      </c>
      <c r="O8" s="2">
        <f>-53.926986</f>
        <v>-53.926985999999999</v>
      </c>
      <c r="P8" s="5">
        <f t="shared" si="4"/>
        <v>14.422428642000066</v>
      </c>
      <c r="Q8" s="4">
        <v>14.534140000000001</v>
      </c>
      <c r="R8" s="4">
        <f t="shared" si="5"/>
        <v>0.11171135799993515</v>
      </c>
    </row>
    <row r="9" spans="1:18" ht="16.8" thickBot="1" x14ac:dyDescent="0.35">
      <c r="A9" t="s">
        <v>9</v>
      </c>
      <c r="B9" s="2">
        <v>-74.783934000000002</v>
      </c>
      <c r="C9" s="1">
        <v>-74.342636999999996</v>
      </c>
      <c r="D9" s="4">
        <f t="shared" si="0"/>
        <v>12.008132667000158</v>
      </c>
      <c r="E9" s="4">
        <v>13.61806</v>
      </c>
      <c r="F9" s="4">
        <f t="shared" si="1"/>
        <v>1.6099273329998418</v>
      </c>
      <c r="H9" s="2">
        <v>-75.060610999999994</v>
      </c>
      <c r="I9" s="2">
        <v>-74.546593999999999</v>
      </c>
      <c r="J9" s="5">
        <f t="shared" si="2"/>
        <v>13.986916586999877</v>
      </c>
      <c r="K9" s="4">
        <v>13.61806</v>
      </c>
      <c r="L9" s="4">
        <f t="shared" si="3"/>
        <v>-0.36885658699987722</v>
      </c>
      <c r="N9" s="1">
        <v>-74.880037000000002</v>
      </c>
      <c r="O9" s="2">
        <v>-74.404403000000002</v>
      </c>
      <c r="P9" s="5">
        <f t="shared" si="4"/>
        <v>12.942476773999985</v>
      </c>
      <c r="Q9" s="4">
        <v>13.61806</v>
      </c>
      <c r="R9" s="4">
        <f t="shared" si="5"/>
        <v>0.67558322600001475</v>
      </c>
    </row>
    <row r="10" spans="1:18" ht="16.8" thickBot="1" x14ac:dyDescent="0.35">
      <c r="A10" t="s">
        <v>10</v>
      </c>
      <c r="B10" s="1">
        <v>-99.364957000000004</v>
      </c>
      <c r="C10" s="1">
        <v>-98.792063999999996</v>
      </c>
      <c r="D10" s="4">
        <f t="shared" si="0"/>
        <v>15.588991423000207</v>
      </c>
      <c r="E10" s="4">
        <v>17.422820000000002</v>
      </c>
      <c r="F10" s="4">
        <f t="shared" si="1"/>
        <v>1.8338285769997942</v>
      </c>
      <c r="H10" s="1">
        <v>-99.715526999999994</v>
      </c>
      <c r="I10" s="2">
        <v>-99.076735999999997</v>
      </c>
      <c r="J10" s="5">
        <f t="shared" si="2"/>
        <v>17.382141900999937</v>
      </c>
      <c r="K10" s="4">
        <v>17.422820000000002</v>
      </c>
      <c r="L10" s="4">
        <f t="shared" si="3"/>
        <v>4.0678099000064805E-2</v>
      </c>
      <c r="N10" s="1">
        <v>-99.487271000000007</v>
      </c>
      <c r="O10" s="1">
        <v>-98.869629000000003</v>
      </c>
      <c r="P10" s="5">
        <f t="shared" si="4"/>
        <v>16.806656462000095</v>
      </c>
      <c r="Q10" s="4">
        <v>17.422820000000002</v>
      </c>
      <c r="R10" s="4">
        <f t="shared" si="5"/>
        <v>0.6161635379999062</v>
      </c>
    </row>
    <row r="11" spans="1:18" ht="16.8" thickBot="1" x14ac:dyDescent="0.35">
      <c r="A11" t="s">
        <v>11</v>
      </c>
      <c r="B11" s="1">
        <v>-128.47440700000001</v>
      </c>
      <c r="C11" s="1">
        <v>-127.751712</v>
      </c>
      <c r="D11" s="4">
        <f t="shared" si="0"/>
        <v>19.66525364500043</v>
      </c>
      <c r="E11" s="4">
        <v>21.564540000000001</v>
      </c>
      <c r="F11" s="4">
        <f t="shared" si="1"/>
        <v>1.8992863549995711</v>
      </c>
      <c r="H11" s="1">
        <v>-128.89435900000001</v>
      </c>
      <c r="I11" s="1">
        <v>-128.111954</v>
      </c>
      <c r="J11" s="5">
        <f t="shared" si="2"/>
        <v>21.290022455000308</v>
      </c>
      <c r="K11" s="4">
        <v>21.564540000000001</v>
      </c>
      <c r="L11" s="4">
        <f t="shared" si="3"/>
        <v>0.27451754499969283</v>
      </c>
      <c r="N11" s="2">
        <v>-128.62472199999999</v>
      </c>
      <c r="O11" s="2">
        <v>-127.84806500000001</v>
      </c>
      <c r="P11" s="5">
        <f t="shared" si="4"/>
        <v>21.133613626999615</v>
      </c>
      <c r="Q11" s="4">
        <v>21.564540000000001</v>
      </c>
      <c r="R11" s="4">
        <f t="shared" si="5"/>
        <v>0.43092637300038561</v>
      </c>
    </row>
    <row r="12" spans="1:18" ht="16.8" thickBot="1" x14ac:dyDescent="0.35">
      <c r="A12" t="s">
        <v>12</v>
      </c>
      <c r="B12" s="2">
        <v>-161.84143499999999</v>
      </c>
      <c r="C12" s="1">
        <v>-161.659288</v>
      </c>
      <c r="D12" s="4">
        <f t="shared" si="0"/>
        <v>4.9564020169996263</v>
      </c>
      <c r="E12" s="4">
        <v>5.1390799999999999</v>
      </c>
      <c r="F12" s="4">
        <f t="shared" si="1"/>
        <v>0.18267798300037352</v>
      </c>
      <c r="H12" s="2">
        <v>-162.27987899999999</v>
      </c>
      <c r="I12" s="1">
        <v>-162.08122800000001</v>
      </c>
      <c r="J12" s="5">
        <f t="shared" si="2"/>
        <v>5.4054923609995624</v>
      </c>
      <c r="K12" s="4">
        <v>5.1390799999999999</v>
      </c>
      <c r="L12" s="4">
        <f t="shared" si="3"/>
        <v>-0.26641236099956256</v>
      </c>
      <c r="N12">
        <v>-161.84144000000001</v>
      </c>
      <c r="O12">
        <v>-161.65929</v>
      </c>
      <c r="P12" s="5">
        <f t="shared" si="4"/>
        <v>4.9564836500001936</v>
      </c>
      <c r="Q12" s="4">
        <v>5.1390799999999999</v>
      </c>
      <c r="R12" s="4">
        <f t="shared" si="5"/>
        <v>0.18259634999980623</v>
      </c>
    </row>
    <row r="13" spans="1:18" x14ac:dyDescent="0.3">
      <c r="A13" t="s">
        <v>13</v>
      </c>
      <c r="B13">
        <v>-199.59561099999999</v>
      </c>
      <c r="C13">
        <v>-199.35284200000001</v>
      </c>
      <c r="D13" s="4">
        <f t="shared" si="0"/>
        <v>6.6059872589994928</v>
      </c>
      <c r="E13" s="4">
        <v>7.6462399999999997</v>
      </c>
      <c r="F13" s="4">
        <f t="shared" si="1"/>
        <v>1.0402527410005069</v>
      </c>
      <c r="H13">
        <v>-200.079397</v>
      </c>
      <c r="I13">
        <v>-199.79535300000001</v>
      </c>
      <c r="J13" s="5">
        <f t="shared" si="2"/>
        <v>7.7291212839998478</v>
      </c>
      <c r="K13" s="4">
        <v>7.6462399999999997</v>
      </c>
      <c r="L13" s="4">
        <f t="shared" si="3"/>
        <v>-8.2881283999848065E-2</v>
      </c>
      <c r="N13">
        <v>-199.61759699999999</v>
      </c>
      <c r="O13">
        <v>-199.35283999999999</v>
      </c>
      <c r="P13" s="5">
        <f t="shared" si="4"/>
        <v>7.2043027270000817</v>
      </c>
      <c r="Q13" s="4">
        <v>7.6462399999999997</v>
      </c>
      <c r="R13" s="4">
        <f t="shared" si="5"/>
        <v>0.44193727299991803</v>
      </c>
    </row>
    <row r="14" spans="1:18" x14ac:dyDescent="0.3">
      <c r="A14" t="s">
        <v>14</v>
      </c>
      <c r="B14">
        <v>-241.856976</v>
      </c>
      <c r="C14">
        <v>-241.65276399999999</v>
      </c>
      <c r="D14" s="4">
        <f t="shared" si="0"/>
        <v>5.5568127320003393</v>
      </c>
      <c r="E14" s="4">
        <v>5.9857699999999996</v>
      </c>
      <c r="F14" s="4">
        <f t="shared" si="1"/>
        <v>0.42895726799966027</v>
      </c>
      <c r="H14">
        <v>-242.368235</v>
      </c>
      <c r="I14">
        <v>-242.14712399999999</v>
      </c>
      <c r="J14" s="5">
        <f t="shared" si="2"/>
        <v>6.0166514210002067</v>
      </c>
      <c r="K14" s="4">
        <v>5.9857699999999996</v>
      </c>
      <c r="L14" s="4">
        <f t="shared" si="3"/>
        <v>-3.0881421000207077E-2</v>
      </c>
      <c r="N14">
        <v>-241.88625200000001</v>
      </c>
      <c r="O14">
        <v>-241.678731</v>
      </c>
      <c r="P14" s="5">
        <f t="shared" si="4"/>
        <v>5.6468539310003818</v>
      </c>
      <c r="Q14" s="4">
        <v>5.9857699999999996</v>
      </c>
      <c r="R14" s="4">
        <f t="shared" si="5"/>
        <v>0.33891606899961779</v>
      </c>
    </row>
    <row r="15" spans="1:18" x14ac:dyDescent="0.3">
      <c r="A15" t="s">
        <v>15</v>
      </c>
      <c r="B15">
        <v>-288.83178600000002</v>
      </c>
      <c r="C15">
        <v>-288.55129499999998</v>
      </c>
      <c r="D15" s="4">
        <f t="shared" si="0"/>
        <v>7.6324406010011003</v>
      </c>
      <c r="E15" s="4">
        <v>8.1516900000000003</v>
      </c>
      <c r="F15" s="4">
        <f t="shared" si="1"/>
        <v>0.51924939899889999</v>
      </c>
      <c r="H15">
        <v>-289.371734</v>
      </c>
      <c r="I15">
        <v>-289.07383399999998</v>
      </c>
      <c r="J15" s="5">
        <f t="shared" si="2"/>
        <v>8.1061569000007321</v>
      </c>
      <c r="K15" s="4">
        <v>8.1516900000000003</v>
      </c>
      <c r="L15" s="4">
        <f t="shared" si="3"/>
        <v>4.5533099999268245E-2</v>
      </c>
      <c r="N15">
        <v>-288.87203</v>
      </c>
      <c r="O15">
        <v>-288.58572900000001</v>
      </c>
      <c r="P15" s="5">
        <f t="shared" si="4"/>
        <v>7.7905365109994653</v>
      </c>
      <c r="Q15" s="4">
        <v>8.1516900000000003</v>
      </c>
      <c r="R15" s="4">
        <f t="shared" si="5"/>
        <v>0.36115348900053501</v>
      </c>
    </row>
    <row r="16" spans="1:18" ht="16.8" thickBot="1" x14ac:dyDescent="0.35">
      <c r="A16" t="s">
        <v>16</v>
      </c>
      <c r="B16">
        <v>-340.69020399999999</v>
      </c>
      <c r="C16">
        <v>-340.32480199999998</v>
      </c>
      <c r="D16" s="4">
        <f t="shared" si="0"/>
        <v>9.9429538220004705</v>
      </c>
      <c r="E16" s="4">
        <v>10.486689999999999</v>
      </c>
      <c r="F16" s="4">
        <f t="shared" si="1"/>
        <v>0.54373617799952889</v>
      </c>
      <c r="H16">
        <v>-341.25808000000001</v>
      </c>
      <c r="I16">
        <v>-340.87660899999997</v>
      </c>
      <c r="J16" s="5">
        <f t="shared" si="2"/>
        <v>10.380207381000902</v>
      </c>
      <c r="K16" s="4">
        <v>10.486689999999999</v>
      </c>
      <c r="L16" s="4">
        <f t="shared" si="3"/>
        <v>0.10648261899909706</v>
      </c>
      <c r="N16">
        <v>-340.74688800000001</v>
      </c>
      <c r="O16">
        <v>-340.372455</v>
      </c>
      <c r="P16" s="5">
        <f t="shared" si="4"/>
        <v>10.188696363000284</v>
      </c>
      <c r="Q16" s="4">
        <v>10.486689999999999</v>
      </c>
      <c r="R16" s="4">
        <f t="shared" si="5"/>
        <v>0.29799363699971515</v>
      </c>
    </row>
    <row r="17" spans="1:18" ht="16.8" thickBot="1" x14ac:dyDescent="0.35">
      <c r="A17" t="s">
        <v>17</v>
      </c>
      <c r="B17">
        <v>-397.47595799999999</v>
      </c>
      <c r="C17">
        <v>-397.13985100000002</v>
      </c>
      <c r="D17" s="4">
        <f t="shared" si="0"/>
        <v>9.1458075769991822</v>
      </c>
      <c r="E17" s="4">
        <v>10.360010000000001</v>
      </c>
      <c r="F17" s="4">
        <f t="shared" si="1"/>
        <v>1.2142024230008186</v>
      </c>
      <c r="H17">
        <v>-398.10499700000003</v>
      </c>
      <c r="I17">
        <v>-397.71997299999998</v>
      </c>
      <c r="J17" s="5">
        <f t="shared" si="2"/>
        <v>10.476888064001196</v>
      </c>
      <c r="K17" s="4">
        <v>10.360010000000001</v>
      </c>
      <c r="L17" s="4">
        <f t="shared" si="3"/>
        <v>-0.11687806400119527</v>
      </c>
      <c r="N17">
        <v>-397.55337700000001</v>
      </c>
      <c r="O17" s="2">
        <v>-397.20502900000002</v>
      </c>
      <c r="P17" s="5">
        <f t="shared" si="4"/>
        <v>9.4788974279996516</v>
      </c>
      <c r="Q17" s="4">
        <v>10.360010000000001</v>
      </c>
      <c r="R17" s="4">
        <f t="shared" si="5"/>
        <v>0.8811125720003492</v>
      </c>
    </row>
    <row r="18" spans="1:18" x14ac:dyDescent="0.3">
      <c r="A18" t="s">
        <v>18</v>
      </c>
      <c r="B18">
        <v>-459.44796400000001</v>
      </c>
      <c r="C18">
        <v>-459.01502399999998</v>
      </c>
      <c r="D18" s="4">
        <f t="shared" si="0"/>
        <v>11.780730340000829</v>
      </c>
      <c r="E18" s="4">
        <v>12.967639999999999</v>
      </c>
      <c r="F18" s="4">
        <f t="shared" si="1"/>
        <v>1.18690965999917</v>
      </c>
      <c r="H18">
        <v>-460.136256</v>
      </c>
      <c r="I18">
        <v>-459.65740799999998</v>
      </c>
      <c r="J18" s="5">
        <f t="shared" si="2"/>
        <v>13.029932928000752</v>
      </c>
      <c r="K18" s="4">
        <v>12.967639999999999</v>
      </c>
      <c r="L18" s="4">
        <f t="shared" si="3"/>
        <v>-6.2292928000752923E-2</v>
      </c>
      <c r="N18">
        <v>-459.55243300000001</v>
      </c>
      <c r="O18">
        <v>-459.10049500000002</v>
      </c>
      <c r="P18" s="5">
        <f t="shared" si="4"/>
        <v>12.297684917999568</v>
      </c>
      <c r="Q18" s="4">
        <v>12.967639999999999</v>
      </c>
      <c r="R18" s="4">
        <f t="shared" si="5"/>
        <v>0.66995508200043119</v>
      </c>
    </row>
    <row r="19" spans="1:18" x14ac:dyDescent="0.3">
      <c r="A19" t="s">
        <v>19</v>
      </c>
      <c r="B19">
        <v>-526.77374499999996</v>
      </c>
      <c r="C19">
        <v>-526.23504100000002</v>
      </c>
      <c r="D19" s="4">
        <f t="shared" si="0"/>
        <v>14.658674543998334</v>
      </c>
      <c r="E19" s="4">
        <v>15.759</v>
      </c>
      <c r="F19" s="4">
        <f t="shared" si="1"/>
        <v>1.1003254560016664</v>
      </c>
      <c r="H19">
        <v>-527.51714200000004</v>
      </c>
      <c r="I19">
        <v>-526.93689900000004</v>
      </c>
      <c r="J19" s="5">
        <f t="shared" si="2"/>
        <v>15.788992272999886</v>
      </c>
      <c r="K19" s="4">
        <v>15.759</v>
      </c>
      <c r="L19" s="4">
        <f t="shared" si="3"/>
        <v>-2.9992272999885827E-2</v>
      </c>
      <c r="N19">
        <v>-526.91105300000004</v>
      </c>
      <c r="O19">
        <v>-526.34711400000003</v>
      </c>
      <c r="P19" s="5">
        <f t="shared" si="4"/>
        <v>15.34534412900013</v>
      </c>
      <c r="Q19" s="4">
        <v>15.759</v>
      </c>
      <c r="R19" s="4">
        <f t="shared" si="5"/>
        <v>0.41365587099986989</v>
      </c>
    </row>
    <row r="20" spans="1:18" x14ac:dyDescent="0.3">
      <c r="E20" s="4" t="s">
        <v>45</v>
      </c>
      <c r="F20" s="4">
        <f>(F2+F3+F4+F5+F6+F7+F8+F9+F10+F11+F12+F13+F14+F15+F16+F17+F18+F19)</f>
        <v>15.775072932999754</v>
      </c>
      <c r="G20" s="4"/>
      <c r="H20" s="4"/>
      <c r="I20" s="4"/>
      <c r="J20" s="4"/>
      <c r="K20" s="4" t="s">
        <v>45</v>
      </c>
      <c r="L20" s="4">
        <f t="shared" ref="L20" si="6">(L2+L3+L4+L5+L6+L7+L8+L9+L10+L11+L12+L13+L14+L15+L16+L17+L18+L19)</f>
        <v>-1.244455182003259</v>
      </c>
      <c r="M20" s="4"/>
      <c r="N20" s="4"/>
      <c r="O20" s="4"/>
      <c r="P20" s="4"/>
      <c r="Q20" s="4" t="s">
        <v>45</v>
      </c>
      <c r="R20" s="4">
        <f t="shared" ref="R20" si="7">(R2+R3+R4+R5+R6+R7+R8+R9+R10+R11+R12+R13+R14+R15+R16+R17+R18+R19)</f>
        <v>7.3655974649905236</v>
      </c>
    </row>
    <row r="21" spans="1:18" x14ac:dyDescent="0.3">
      <c r="E21" s="4"/>
    </row>
    <row r="22" spans="1:18" x14ac:dyDescent="0.3">
      <c r="A22" t="s">
        <v>49</v>
      </c>
      <c r="B22" t="s">
        <v>0</v>
      </c>
      <c r="C22" t="s">
        <v>1</v>
      </c>
      <c r="D22" s="3" t="s">
        <v>2</v>
      </c>
      <c r="E22" s="4" t="s">
        <v>24</v>
      </c>
      <c r="F22" t="s">
        <v>46</v>
      </c>
      <c r="G22" t="s">
        <v>48</v>
      </c>
      <c r="H22" t="s">
        <v>0</v>
      </c>
      <c r="I22" t="s">
        <v>1</v>
      </c>
      <c r="J22" s="3" t="s">
        <v>2</v>
      </c>
      <c r="K22" s="3" t="s">
        <v>24</v>
      </c>
      <c r="L22" t="s">
        <v>46</v>
      </c>
      <c r="M22" t="s">
        <v>47</v>
      </c>
      <c r="N22" t="s">
        <v>0</v>
      </c>
      <c r="O22" t="s">
        <v>1</v>
      </c>
      <c r="P22" s="3" t="s">
        <v>2</v>
      </c>
      <c r="Q22" t="s">
        <v>24</v>
      </c>
      <c r="R22" t="s">
        <v>46</v>
      </c>
    </row>
    <row r="23" spans="1:18" ht="16.8" thickBot="1" x14ac:dyDescent="0.35">
      <c r="A23" t="s">
        <v>3</v>
      </c>
      <c r="B23" s="1">
        <v>-0.49980999999999998</v>
      </c>
      <c r="C23">
        <v>0</v>
      </c>
      <c r="D23" s="4">
        <f>(C23-B23)*27.211</f>
        <v>13.600329909999999</v>
      </c>
      <c r="E23" s="4">
        <v>13.59844</v>
      </c>
      <c r="F23" s="4">
        <f>(E23-D23)</f>
        <v>-1.889909999999162E-3</v>
      </c>
      <c r="H23" s="1">
        <v>-0.50215600000000005</v>
      </c>
      <c r="I23">
        <v>0</v>
      </c>
      <c r="J23" s="5">
        <f>(I23-H23)*27.211</f>
        <v>13.664166916000001</v>
      </c>
      <c r="K23" s="4">
        <v>13.59844</v>
      </c>
      <c r="L23" s="4">
        <f>(K23-J23)</f>
        <v>-6.5726916000000912E-2</v>
      </c>
      <c r="N23">
        <v>-0.49980982000000002</v>
      </c>
      <c r="O23">
        <v>0</v>
      </c>
      <c r="P23" s="5">
        <f>(O23-N23)*27.211</f>
        <v>13.600325012019999</v>
      </c>
      <c r="Q23" s="4">
        <v>13.59844</v>
      </c>
      <c r="R23" s="4">
        <f>(Q23-P23)</f>
        <v>-1.8850120199989107E-3</v>
      </c>
    </row>
    <row r="24" spans="1:18" ht="16.8" thickBot="1" x14ac:dyDescent="0.35">
      <c r="A24" t="s">
        <v>4</v>
      </c>
      <c r="B24" s="1">
        <v>-2.8598949999999999</v>
      </c>
      <c r="C24" s="2">
        <v>-1.9981390000000001</v>
      </c>
      <c r="D24" s="4">
        <f t="shared" ref="D24:D40" si="8">(C24-B24)*27.211</f>
        <v>23.449242515999991</v>
      </c>
      <c r="E24" s="4">
        <v>24.587409999999998</v>
      </c>
      <c r="F24" s="4">
        <f t="shared" ref="F24:F40" si="9">(E24-D24)</f>
        <v>1.1381674840000073</v>
      </c>
      <c r="H24" s="1">
        <v>-2.9130280000000002</v>
      </c>
      <c r="I24" s="1">
        <v>-1.9970209999999999</v>
      </c>
      <c r="J24" s="5">
        <f>(I24-H24)*27.211</f>
        <v>24.925466477000004</v>
      </c>
      <c r="K24" s="4">
        <v>24.587409999999998</v>
      </c>
      <c r="L24" s="4">
        <f t="shared" ref="L24:L39" si="10">(K24-J24)</f>
        <v>-0.33805647700000563</v>
      </c>
      <c r="N24" s="2">
        <v>-2.8845779999999999</v>
      </c>
      <c r="O24">
        <v>-1.9981392</v>
      </c>
      <c r="P24" s="5">
        <f t="shared" ref="P24:P40" si="11">(O24-N24)*27.211</f>
        <v>24.120886186799996</v>
      </c>
      <c r="Q24" s="4">
        <v>24.587409999999998</v>
      </c>
      <c r="R24" s="4">
        <f t="shared" ref="R24:R40" si="12">(Q24-P24)</f>
        <v>0.46652381320000202</v>
      </c>
    </row>
    <row r="25" spans="1:18" x14ac:dyDescent="0.3">
      <c r="A25" t="s">
        <v>5</v>
      </c>
      <c r="B25" s="1">
        <v>-7.4320259999999996</v>
      </c>
      <c r="C25" s="1">
        <v>-7.2358390000000004</v>
      </c>
      <c r="D25" s="4">
        <f t="shared" si="8"/>
        <v>5.3384444569999783</v>
      </c>
      <c r="E25" s="4">
        <v>5.3917200000000003</v>
      </c>
      <c r="F25" s="4">
        <f t="shared" si="9"/>
        <v>5.3275543000022019E-2</v>
      </c>
      <c r="H25" s="1">
        <v>-7.4912970000000003</v>
      </c>
      <c r="I25" s="1">
        <v>-7.2849060000000003</v>
      </c>
      <c r="J25" s="5">
        <f>(I25-H25)*27.211</f>
        <v>5.6161055009999998</v>
      </c>
      <c r="K25" s="4">
        <v>5.3917200000000003</v>
      </c>
      <c r="L25" s="4">
        <f t="shared" si="10"/>
        <v>-0.22438550099999954</v>
      </c>
      <c r="N25">
        <v>-7.4320263999999998</v>
      </c>
      <c r="O25">
        <v>-7.2358390000000004</v>
      </c>
      <c r="P25" s="5">
        <f t="shared" si="11"/>
        <v>5.3384553413999853</v>
      </c>
      <c r="Q25" s="4">
        <v>5.3917200000000003</v>
      </c>
      <c r="R25" s="4">
        <f t="shared" si="12"/>
        <v>5.3264658600014947E-2</v>
      </c>
    </row>
    <row r="26" spans="1:18" ht="16.8" thickBot="1" x14ac:dyDescent="0.35">
      <c r="A26" t="s">
        <v>6</v>
      </c>
      <c r="B26" s="1">
        <v>-14.571873999999999</v>
      </c>
      <c r="C26" s="1">
        <v>-14.276195</v>
      </c>
      <c r="D26" s="4">
        <f t="shared" si="8"/>
        <v>8.0457212689999942</v>
      </c>
      <c r="E26" s="4">
        <v>9.3226300000000002</v>
      </c>
      <c r="F26" s="4">
        <f t="shared" si="9"/>
        <v>1.276908731000006</v>
      </c>
      <c r="H26" s="1">
        <v>-14.671184</v>
      </c>
      <c r="I26" s="1">
        <v>-14.33629</v>
      </c>
      <c r="J26" s="5">
        <f>(I26-H26)*27.211</f>
        <v>9.1128006340000063</v>
      </c>
      <c r="K26" s="4">
        <v>9.3226300000000002</v>
      </c>
      <c r="L26" s="4">
        <f t="shared" si="10"/>
        <v>0.20982936599999391</v>
      </c>
      <c r="N26" s="1">
        <v>-14.598568999999999</v>
      </c>
      <c r="O26">
        <v>-14.276195</v>
      </c>
      <c r="P26" s="5">
        <f t="shared" si="11"/>
        <v>8.7721189139999982</v>
      </c>
      <c r="Q26" s="4">
        <v>9.3226300000000002</v>
      </c>
      <c r="R26" s="4">
        <f t="shared" si="12"/>
        <v>0.55051108600000198</v>
      </c>
    </row>
    <row r="27" spans="1:18" ht="16.8" thickBot="1" x14ac:dyDescent="0.35">
      <c r="A27" t="s">
        <v>20</v>
      </c>
      <c r="B27" s="1">
        <v>-24.530103</v>
      </c>
      <c r="C27" s="1">
        <v>-24.235168000000002</v>
      </c>
      <c r="D27" s="4">
        <f t="shared" si="8"/>
        <v>8.0254762849999679</v>
      </c>
      <c r="E27" s="4">
        <v>8.2980300000000007</v>
      </c>
      <c r="F27" s="4">
        <f t="shared" si="9"/>
        <v>0.27255371500003278</v>
      </c>
      <c r="H27" s="2">
        <v>-24.661864000000001</v>
      </c>
      <c r="I27" s="2">
        <v>-24.341225999999999</v>
      </c>
      <c r="J27" s="5">
        <f>(I27-H27)*27.211</f>
        <v>8.724880618000066</v>
      </c>
      <c r="K27" s="4">
        <v>8.2980300000000007</v>
      </c>
      <c r="L27" s="4">
        <f t="shared" si="10"/>
        <v>-0.4268506180000653</v>
      </c>
      <c r="N27" s="1">
        <v>-24.569327999999999</v>
      </c>
      <c r="O27" s="1">
        <v>-24.269565</v>
      </c>
      <c r="P27" s="5">
        <f t="shared" si="11"/>
        <v>8.1568509929999635</v>
      </c>
      <c r="Q27" s="4">
        <v>8.2980300000000007</v>
      </c>
      <c r="R27" s="4">
        <f t="shared" si="12"/>
        <v>0.14117900700003716</v>
      </c>
    </row>
    <row r="28" spans="1:18" ht="16.8" thickBot="1" x14ac:dyDescent="0.35">
      <c r="A28" t="s">
        <v>7</v>
      </c>
      <c r="B28">
        <f>-37.689049</f>
        <v>-37.689048999999997</v>
      </c>
      <c r="C28" s="2">
        <v>-37.291795999999998</v>
      </c>
      <c r="D28" s="4">
        <f t="shared" si="8"/>
        <v>10.809651382999977</v>
      </c>
      <c r="E28" s="4">
        <v>11.260300000000001</v>
      </c>
      <c r="F28" s="4">
        <f t="shared" si="9"/>
        <v>0.45064861700002368</v>
      </c>
      <c r="H28" s="1">
        <v>-37.855989000000001</v>
      </c>
      <c r="I28" s="1">
        <v>-37.432394000000002</v>
      </c>
      <c r="J28" s="5">
        <f>(I28-H28)*27.211</f>
        <v>11.526443544999967</v>
      </c>
      <c r="K28" s="4">
        <v>11.260300000000001</v>
      </c>
      <c r="L28" s="4">
        <f t="shared" si="10"/>
        <v>-0.26614354499996651</v>
      </c>
      <c r="N28" s="1">
        <v>-37.745023000000003</v>
      </c>
      <c r="O28" s="2">
        <v>-37.336539999999999</v>
      </c>
      <c r="P28" s="5">
        <f t="shared" si="11"/>
        <v>11.115230913000106</v>
      </c>
      <c r="Q28" s="4">
        <v>11.260300000000001</v>
      </c>
      <c r="R28" s="4">
        <f t="shared" si="12"/>
        <v>0.14506908699989474</v>
      </c>
    </row>
    <row r="29" spans="1:18" ht="16.8" thickBot="1" x14ac:dyDescent="0.35">
      <c r="A29" t="s">
        <v>8</v>
      </c>
      <c r="B29" s="1">
        <v>-54.397979999999997</v>
      </c>
      <c r="C29" s="1">
        <v>-53.886060000000001</v>
      </c>
      <c r="D29" s="4">
        <f t="shared" si="8"/>
        <v>13.929855119999901</v>
      </c>
      <c r="E29" s="4">
        <v>14.534140000000001</v>
      </c>
      <c r="F29" s="4">
        <f t="shared" si="9"/>
        <v>0.60428488000009928</v>
      </c>
      <c r="H29" s="1">
        <v>-54.598542999999999</v>
      </c>
      <c r="I29" s="2">
        <v>-54.060653000000002</v>
      </c>
      <c r="J29" s="5">
        <f>(I29-H29)*27.211</f>
        <v>14.636524789999926</v>
      </c>
      <c r="K29" s="4">
        <v>14.534140000000001</v>
      </c>
      <c r="L29" s="4">
        <f t="shared" si="10"/>
        <v>-0.10238478999992573</v>
      </c>
      <c r="N29" s="1">
        <v>-54.475051000000001</v>
      </c>
      <c r="O29" s="2">
        <v>-53.945464999999999</v>
      </c>
      <c r="P29" s="5">
        <f t="shared" si="11"/>
        <v>14.410564646000051</v>
      </c>
      <c r="Q29" s="4">
        <v>14.534140000000001</v>
      </c>
      <c r="R29" s="4">
        <f t="shared" si="12"/>
        <v>0.12357535399995001</v>
      </c>
    </row>
    <row r="30" spans="1:18" ht="16.8" thickBot="1" x14ac:dyDescent="0.35">
      <c r="A30" t="s">
        <v>9</v>
      </c>
      <c r="B30" s="1">
        <v>-74.805211</v>
      </c>
      <c r="C30" s="2">
        <v>-74.364699000000002</v>
      </c>
      <c r="D30" s="4">
        <f t="shared" si="8"/>
        <v>11.986772031999951</v>
      </c>
      <c r="E30" s="4">
        <v>13.61806</v>
      </c>
      <c r="F30" s="4">
        <f t="shared" si="9"/>
        <v>1.6312879680000485</v>
      </c>
      <c r="H30" s="1">
        <v>-75.085374999999999</v>
      </c>
      <c r="I30" s="2">
        <v>-74.569453999999993</v>
      </c>
      <c r="J30" s="5">
        <f>(I30-H30)*27.211</f>
        <v>14.038726331000158</v>
      </c>
      <c r="K30" s="4">
        <v>13.61806</v>
      </c>
      <c r="L30" s="4">
        <f t="shared" si="10"/>
        <v>-0.42066633100015771</v>
      </c>
      <c r="N30" s="1">
        <v>-74.918144999999996</v>
      </c>
      <c r="O30" s="2">
        <v>-74.442734999999999</v>
      </c>
      <c r="P30" s="5">
        <f t="shared" si="11"/>
        <v>12.936381509999906</v>
      </c>
      <c r="Q30" s="4">
        <v>13.61806</v>
      </c>
      <c r="R30" s="4">
        <f t="shared" si="12"/>
        <v>0.68167849000009362</v>
      </c>
    </row>
    <row r="31" spans="1:18" ht="16.8" thickBot="1" x14ac:dyDescent="0.35">
      <c r="A31" t="s">
        <v>10</v>
      </c>
      <c r="B31">
        <v>-99.396873999999997</v>
      </c>
      <c r="C31">
        <v>-98.820509999999999</v>
      </c>
      <c r="D31" s="4">
        <f t="shared" si="8"/>
        <v>15.683440803999947</v>
      </c>
      <c r="E31" s="4">
        <v>17.422820000000002</v>
      </c>
      <c r="F31" s="4">
        <f t="shared" si="9"/>
        <v>1.7393791960000549</v>
      </c>
      <c r="H31" s="1">
        <v>-99.753810999999999</v>
      </c>
      <c r="I31" s="2">
        <v>-99.106515999999999</v>
      </c>
      <c r="J31" s="5">
        <f>(I31-H31)*27.211</f>
        <v>17.613544244999993</v>
      </c>
      <c r="K31" s="4">
        <v>17.422820000000002</v>
      </c>
      <c r="L31" s="4">
        <f t="shared" si="10"/>
        <v>-0.1907242449999913</v>
      </c>
      <c r="N31" s="1">
        <v>-99.554170999999997</v>
      </c>
      <c r="O31" s="1">
        <v>-98.932685000000006</v>
      </c>
      <c r="P31" s="5">
        <f t="shared" si="11"/>
        <v>16.911255545999733</v>
      </c>
      <c r="Q31" s="4">
        <v>17.422820000000002</v>
      </c>
      <c r="R31" s="4">
        <f t="shared" si="12"/>
        <v>0.5115644540002684</v>
      </c>
    </row>
    <row r="32" spans="1:18" ht="16.8" thickBot="1" x14ac:dyDescent="0.35">
      <c r="A32" t="s">
        <v>11</v>
      </c>
      <c r="B32" s="2">
        <v>-128.52255299999999</v>
      </c>
      <c r="C32" s="1">
        <v>-127.79673699999999</v>
      </c>
      <c r="D32" s="4">
        <f t="shared" si="8"/>
        <v>19.750179175999854</v>
      </c>
      <c r="E32" s="4">
        <v>21.564540000000001</v>
      </c>
      <c r="F32" s="4">
        <f t="shared" si="9"/>
        <v>1.814360824000147</v>
      </c>
      <c r="H32" s="1">
        <v>-128.95091199999999</v>
      </c>
      <c r="I32" s="2">
        <v>-128.15806900000001</v>
      </c>
      <c r="J32" s="5">
        <f>(I32-H32)*27.211</f>
        <v>21.574050872999358</v>
      </c>
      <c r="K32" s="4">
        <v>21.564540000000001</v>
      </c>
      <c r="L32" s="4">
        <f t="shared" si="10"/>
        <v>-9.5108729993569341E-3</v>
      </c>
      <c r="N32" s="1">
        <v>-128.731572</v>
      </c>
      <c r="O32" s="1">
        <v>-127.950594</v>
      </c>
      <c r="P32" s="5">
        <f t="shared" si="11"/>
        <v>21.251192358000125</v>
      </c>
      <c r="Q32" s="4">
        <v>21.564540000000001</v>
      </c>
      <c r="R32" s="4">
        <f t="shared" si="12"/>
        <v>0.31334764199987575</v>
      </c>
    </row>
    <row r="33" spans="1:18" ht="16.8" thickBot="1" x14ac:dyDescent="0.35">
      <c r="A33" t="s">
        <v>12</v>
      </c>
      <c r="B33" s="2">
        <v>-161.84592599999999</v>
      </c>
      <c r="C33" s="2">
        <v>-161.664233</v>
      </c>
      <c r="D33" s="4">
        <f t="shared" si="8"/>
        <v>4.9440482229998821</v>
      </c>
      <c r="E33" s="4">
        <v>5.1390799999999999</v>
      </c>
      <c r="F33" s="4">
        <f t="shared" si="9"/>
        <v>0.19503177700011776</v>
      </c>
      <c r="H33" s="2">
        <v>-162.28669400000001</v>
      </c>
      <c r="I33" s="1">
        <v>-162.087526</v>
      </c>
      <c r="J33" s="5">
        <f>(I33-H33)*27.211</f>
        <v>5.4195604480003929</v>
      </c>
      <c r="K33" s="4">
        <v>5.1390799999999999</v>
      </c>
      <c r="L33" s="4">
        <f t="shared" si="10"/>
        <v>-0.28048044800039307</v>
      </c>
      <c r="N33">
        <v>-161.84593000000001</v>
      </c>
      <c r="O33">
        <v>-161.66423</v>
      </c>
      <c r="P33" s="5">
        <f t="shared" si="11"/>
        <v>4.9442387000001746</v>
      </c>
      <c r="Q33" s="4">
        <v>5.1390799999999999</v>
      </c>
      <c r="R33" s="4">
        <f t="shared" si="12"/>
        <v>0.19484129999982525</v>
      </c>
    </row>
    <row r="34" spans="1:18" ht="16.8" thickBot="1" x14ac:dyDescent="0.35">
      <c r="A34" t="s">
        <v>13</v>
      </c>
      <c r="B34" s="1">
        <v>-199.60655600000001</v>
      </c>
      <c r="C34" s="1">
        <v>-199.363832</v>
      </c>
      <c r="D34" s="4">
        <f t="shared" si="8"/>
        <v>6.604762764000264</v>
      </c>
      <c r="E34" s="4">
        <v>7.6462399999999997</v>
      </c>
      <c r="F34" s="4">
        <f t="shared" si="9"/>
        <v>1.0414772359997357</v>
      </c>
      <c r="H34" s="1">
        <v>-200.093098</v>
      </c>
      <c r="I34" s="2">
        <v>-199.80911800000001</v>
      </c>
      <c r="J34" s="5">
        <f>(I34-H34)*27.211</f>
        <v>7.7273797799996045</v>
      </c>
      <c r="K34" s="4">
        <v>7.6462399999999997</v>
      </c>
      <c r="L34" s="4">
        <f t="shared" si="10"/>
        <v>-8.1139779999604755E-2</v>
      </c>
      <c r="N34" s="1">
        <v>-199.62856400000001</v>
      </c>
      <c r="O34">
        <v>-199.36383000000001</v>
      </c>
      <c r="P34" s="5">
        <f t="shared" si="11"/>
        <v>7.2036768740001147</v>
      </c>
      <c r="Q34" s="4">
        <v>7.6462399999999997</v>
      </c>
      <c r="R34" s="4">
        <f t="shared" si="12"/>
        <v>0.44256312599988501</v>
      </c>
    </row>
    <row r="35" spans="1:18" ht="16.8" thickBot="1" x14ac:dyDescent="0.35">
      <c r="A35" t="s">
        <v>14</v>
      </c>
      <c r="B35" s="1">
        <v>-241.87214700000001</v>
      </c>
      <c r="C35" s="1">
        <v>-241.667765</v>
      </c>
      <c r="D35" s="4">
        <f t="shared" si="8"/>
        <v>5.5614386020002611</v>
      </c>
      <c r="E35" s="4">
        <v>5.9857699999999996</v>
      </c>
      <c r="F35" s="4">
        <f t="shared" si="9"/>
        <v>0.42433139799973851</v>
      </c>
      <c r="H35" s="1">
        <v>-242.38607400000001</v>
      </c>
      <c r="I35" s="1">
        <v>-242.16506899999999</v>
      </c>
      <c r="J35" s="5">
        <f>(I35-H35)*27.211</f>
        <v>6.0137670550005282</v>
      </c>
      <c r="K35" s="4">
        <v>5.9857699999999996</v>
      </c>
      <c r="L35" s="4">
        <f t="shared" si="10"/>
        <v>-2.7997055000528626E-2</v>
      </c>
      <c r="N35" s="1">
        <v>-241.90226699999999</v>
      </c>
      <c r="O35" s="2">
        <v>-241.69439</v>
      </c>
      <c r="P35" s="5">
        <f t="shared" si="11"/>
        <v>5.6565410469998998</v>
      </c>
      <c r="Q35" s="4">
        <v>5.9857699999999996</v>
      </c>
      <c r="R35" s="4">
        <f t="shared" si="12"/>
        <v>0.3292289530000998</v>
      </c>
    </row>
    <row r="36" spans="1:18" ht="16.8" thickBot="1" x14ac:dyDescent="0.35">
      <c r="A36" t="s">
        <v>15</v>
      </c>
      <c r="B36" s="1">
        <v>-288.850347</v>
      </c>
      <c r="C36" s="2">
        <v>-288.56973799999997</v>
      </c>
      <c r="D36" s="4">
        <f t="shared" si="8"/>
        <v>7.6356514990007271</v>
      </c>
      <c r="E36" s="4">
        <v>8.1516900000000003</v>
      </c>
      <c r="F36" s="4">
        <f t="shared" si="9"/>
        <v>0.51603850099927318</v>
      </c>
      <c r="H36" s="2">
        <v>-289.393822</v>
      </c>
      <c r="I36" s="2">
        <v>-289.09575000000001</v>
      </c>
      <c r="J36" s="5">
        <f>(I36-H36)*27.211</f>
        <v>8.1108371919997424</v>
      </c>
      <c r="K36" s="4">
        <v>8.1516900000000003</v>
      </c>
      <c r="L36" s="4">
        <f t="shared" si="10"/>
        <v>4.0852808000257923E-2</v>
      </c>
      <c r="N36" s="2">
        <v>-288.89219600000001</v>
      </c>
      <c r="O36" s="2">
        <v>-288.60550799999999</v>
      </c>
      <c r="P36" s="5">
        <f t="shared" si="11"/>
        <v>7.8010671680007198</v>
      </c>
      <c r="Q36" s="4">
        <v>8.1516900000000003</v>
      </c>
      <c r="R36" s="4">
        <f t="shared" si="12"/>
        <v>0.35062283199928057</v>
      </c>
    </row>
    <row r="37" spans="1:18" ht="16.8" thickBot="1" x14ac:dyDescent="0.35">
      <c r="A37" t="s">
        <v>16</v>
      </c>
      <c r="B37" s="1">
        <v>-340.707334</v>
      </c>
      <c r="C37" s="2">
        <v>-340.34190599999999</v>
      </c>
      <c r="D37" s="4">
        <f t="shared" si="8"/>
        <v>9.9436613080002321</v>
      </c>
      <c r="E37" s="4">
        <v>10.486689999999999</v>
      </c>
      <c r="F37" s="4">
        <f t="shared" si="9"/>
        <v>0.54302869199976733</v>
      </c>
      <c r="H37" s="2">
        <v>-341.280486</v>
      </c>
      <c r="I37" s="2">
        <v>-340.89806099999998</v>
      </c>
      <c r="J37" s="5">
        <f>(I37-H37)*27.211</f>
        <v>10.406166675000327</v>
      </c>
      <c r="K37" s="4">
        <v>10.486689999999999</v>
      </c>
      <c r="L37" s="4">
        <f t="shared" si="10"/>
        <v>8.0523324999672852E-2</v>
      </c>
      <c r="N37" s="1">
        <v>-340.76717000000002</v>
      </c>
      <c r="O37" s="2">
        <v>-340.39200499999998</v>
      </c>
      <c r="P37" s="5">
        <f t="shared" si="11"/>
        <v>10.208614815001038</v>
      </c>
      <c r="Q37" s="4">
        <v>10.486689999999999</v>
      </c>
      <c r="R37" s="4">
        <f t="shared" si="12"/>
        <v>0.27807518499896133</v>
      </c>
    </row>
    <row r="38" spans="1:18" ht="16.8" thickBot="1" x14ac:dyDescent="0.35">
      <c r="A38" t="s">
        <v>17</v>
      </c>
      <c r="B38" s="2">
        <v>-397.49832600000002</v>
      </c>
      <c r="C38" s="2">
        <v>-397.16223000000002</v>
      </c>
      <c r="D38" s="4">
        <f t="shared" si="8"/>
        <v>9.1455082559999372</v>
      </c>
      <c r="E38" s="4">
        <v>10.360010000000001</v>
      </c>
      <c r="F38" s="4">
        <f t="shared" si="9"/>
        <v>1.2145017440000636</v>
      </c>
      <c r="H38" s="2">
        <v>-398.13207799999998</v>
      </c>
      <c r="I38" s="2">
        <v>-397.74557199999998</v>
      </c>
      <c r="J38" s="5">
        <f>(I38-H38)*27.211</f>
        <v>10.51721476599992</v>
      </c>
      <c r="K38" s="4">
        <v>10.360010000000001</v>
      </c>
      <c r="L38" s="4">
        <f t="shared" si="10"/>
        <v>-0.15720476599991962</v>
      </c>
      <c r="N38" s="2">
        <v>-397.58072499999997</v>
      </c>
      <c r="O38" s="2">
        <v>-397.23118199999999</v>
      </c>
      <c r="P38" s="5">
        <f t="shared" si="11"/>
        <v>9.5114145729995325</v>
      </c>
      <c r="Q38" s="4">
        <v>10.360010000000001</v>
      </c>
      <c r="R38" s="4">
        <f t="shared" si="12"/>
        <v>0.84859542700046831</v>
      </c>
    </row>
    <row r="39" spans="1:18" ht="16.8" thickBot="1" x14ac:dyDescent="0.35">
      <c r="A39" t="s">
        <v>18</v>
      </c>
      <c r="B39" s="2">
        <v>-459.47306500000002</v>
      </c>
      <c r="C39" s="2">
        <v>-459.03866299999999</v>
      </c>
      <c r="D39" s="4">
        <f t="shared" si="8"/>
        <v>11.820512822000929</v>
      </c>
      <c r="E39" s="4">
        <v>12.967639999999999</v>
      </c>
      <c r="F39" s="4">
        <f t="shared" si="9"/>
        <v>1.1471271779990708</v>
      </c>
      <c r="H39" s="2">
        <v>-460.166156</v>
      </c>
      <c r="I39" s="2">
        <v>-459.684009</v>
      </c>
      <c r="J39" s="5">
        <f>(I39-H39)*27.211</f>
        <v>13.119702016999936</v>
      </c>
      <c r="K39" s="4">
        <v>12.967639999999999</v>
      </c>
      <c r="L39" s="4">
        <f t="shared" si="10"/>
        <v>-0.15206201699993649</v>
      </c>
      <c r="N39" s="2">
        <v>-459.58513699999997</v>
      </c>
      <c r="O39" s="2">
        <v>-459.130582</v>
      </c>
      <c r="P39" s="5">
        <f t="shared" si="11"/>
        <v>12.368896104999203</v>
      </c>
      <c r="Q39" s="4">
        <v>12.967639999999999</v>
      </c>
      <c r="R39" s="4">
        <f t="shared" si="12"/>
        <v>0.59874389500079594</v>
      </c>
    </row>
    <row r="40" spans="1:18" ht="16.8" thickBot="1" x14ac:dyDescent="0.35">
      <c r="A40" t="s">
        <v>19</v>
      </c>
      <c r="B40" s="2">
        <v>-526.80662600000005</v>
      </c>
      <c r="C40" s="1">
        <v>-526.26808200000005</v>
      </c>
      <c r="D40" s="4">
        <f t="shared" si="8"/>
        <v>14.654320784000046</v>
      </c>
      <c r="E40" s="4">
        <v>15.759</v>
      </c>
      <c r="F40" s="4">
        <f t="shared" si="9"/>
        <v>1.1046792159999548</v>
      </c>
      <c r="H40" s="2">
        <v>-527.55318999999997</v>
      </c>
      <c r="I40" s="2">
        <v>-526.97112600000003</v>
      </c>
      <c r="J40" s="5">
        <f>(I40-H40)*27.211</f>
        <v>15.838543503998523</v>
      </c>
      <c r="K40" s="4">
        <v>15.759</v>
      </c>
      <c r="L40" s="4">
        <f>(K40-J40)</f>
        <v>-7.9543503998522169E-2</v>
      </c>
      <c r="N40" s="1">
        <v>-526.95394699999997</v>
      </c>
      <c r="O40" s="2">
        <v>-526.389769</v>
      </c>
      <c r="P40" s="5">
        <f t="shared" si="11"/>
        <v>15.351847557999179</v>
      </c>
      <c r="Q40" s="4">
        <v>15.759</v>
      </c>
      <c r="R40" s="4">
        <f t="shared" si="12"/>
        <v>0.40715244200082168</v>
      </c>
    </row>
    <row r="41" spans="1:18" x14ac:dyDescent="0.3">
      <c r="E41" s="3" t="s">
        <v>45</v>
      </c>
      <c r="F41" s="4">
        <f>(F23+F24+F25+F26+F27+F28+F29+F30+F31+F32+F33+F34+F36+F35+F37+F38+F39+F40)</f>
        <v>15.165192789998162</v>
      </c>
      <c r="G41" s="4"/>
      <c r="H41" s="4"/>
      <c r="I41" s="4"/>
      <c r="J41" s="4"/>
      <c r="K41" s="4" t="s">
        <v>45</v>
      </c>
      <c r="L41" s="4">
        <f t="shared" ref="G41:R41" si="13">(L23+L24+L25+L26+L27+L28+L29+L30+L31+L32+L33+L34+L36+L35+L37+L38+L39+L40)</f>
        <v>-2.4916713669984496</v>
      </c>
      <c r="M41" s="4"/>
      <c r="N41" s="4"/>
      <c r="O41" s="4"/>
      <c r="P41" s="4"/>
      <c r="Q41" s="4" t="s">
        <v>45</v>
      </c>
      <c r="R41" s="4">
        <f t="shared" si="13"/>
        <v>6.4346517397802776</v>
      </c>
    </row>
    <row r="54" spans="7:35" x14ac:dyDescent="0.3">
      <c r="AD54" t="s">
        <v>50</v>
      </c>
      <c r="AE54" t="s">
        <v>51</v>
      </c>
      <c r="AF54" t="s">
        <v>52</v>
      </c>
      <c r="AG54" t="s">
        <v>49</v>
      </c>
      <c r="AH54" t="s">
        <v>48</v>
      </c>
      <c r="AI54" t="s">
        <v>47</v>
      </c>
    </row>
    <row r="55" spans="7:35" x14ac:dyDescent="0.3">
      <c r="AC55" t="s">
        <v>45</v>
      </c>
      <c r="AD55">
        <v>15.775</v>
      </c>
      <c r="AE55">
        <v>-1.244</v>
      </c>
      <c r="AF55">
        <v>7.3659999999999997</v>
      </c>
      <c r="AG55">
        <v>15.164999999999999</v>
      </c>
      <c r="AH55">
        <v>-2.492</v>
      </c>
      <c r="AI55">
        <v>6.4349999999999996</v>
      </c>
    </row>
    <row r="64" spans="7:35" x14ac:dyDescent="0.3">
      <c r="G64" t="s">
        <v>43</v>
      </c>
      <c r="H64" t="s">
        <v>25</v>
      </c>
      <c r="I64" t="s">
        <v>26</v>
      </c>
      <c r="J64" t="s">
        <v>27</v>
      </c>
      <c r="K64" t="s">
        <v>28</v>
      </c>
      <c r="L64" t="s">
        <v>29</v>
      </c>
      <c r="M64" t="s">
        <v>30</v>
      </c>
      <c r="N64" t="s">
        <v>31</v>
      </c>
      <c r="O64" t="s">
        <v>32</v>
      </c>
      <c r="P64" t="s">
        <v>33</v>
      </c>
      <c r="Q64" t="s">
        <v>34</v>
      </c>
      <c r="R64" t="s">
        <v>35</v>
      </c>
      <c r="S64" t="s">
        <v>36</v>
      </c>
      <c r="T64" t="s">
        <v>37</v>
      </c>
      <c r="U64" t="s">
        <v>38</v>
      </c>
      <c r="V64" t="s">
        <v>39</v>
      </c>
      <c r="W64" t="s">
        <v>40</v>
      </c>
      <c r="X64" t="s">
        <v>41</v>
      </c>
      <c r="Y64" t="s">
        <v>42</v>
      </c>
    </row>
    <row r="65" spans="7:25" x14ac:dyDescent="0.3">
      <c r="G65" t="s">
        <v>44</v>
      </c>
      <c r="H65">
        <v>13.598000000000001</v>
      </c>
      <c r="I65">
        <v>24.587</v>
      </c>
      <c r="J65">
        <v>5.3920000000000003</v>
      </c>
      <c r="K65">
        <v>9.3230000000000004</v>
      </c>
      <c r="L65">
        <v>8.298</v>
      </c>
      <c r="M65">
        <v>11.26</v>
      </c>
      <c r="N65">
        <v>14.5345</v>
      </c>
      <c r="O65">
        <v>13.618</v>
      </c>
      <c r="P65">
        <v>17.422999999999998</v>
      </c>
      <c r="Q65">
        <v>21.565000000000001</v>
      </c>
      <c r="R65">
        <v>5.1390000000000002</v>
      </c>
      <c r="S65">
        <v>7.6459999999999999</v>
      </c>
      <c r="T65">
        <v>8.9860000000000007</v>
      </c>
      <c r="U65">
        <v>8.1519999999999992</v>
      </c>
      <c r="V65">
        <v>10.487</v>
      </c>
      <c r="W65">
        <v>10.36</v>
      </c>
      <c r="X65">
        <v>12.968</v>
      </c>
      <c r="Y65">
        <v>15.759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94401AE4-9436-4289-A250-79A9D5FD9542}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工作表1!D2:D2</xm:f>
              <xm:sqref>R2</xm:sqref>
            </x14:sparkline>
            <x14:sparkline>
              <xm:f>工作表1!D3:D3</xm:f>
              <xm:sqref>R3</xm:sqref>
            </x14:sparkline>
            <x14:sparkline>
              <xm:f>工作表1!D4:D4</xm:f>
              <xm:sqref>R4</xm:sqref>
            </x14:sparkline>
            <x14:sparkline>
              <xm:f>工作表1!D5:D5</xm:f>
              <xm:sqref>R5</xm:sqref>
            </x14:sparkline>
            <x14:sparkline>
              <xm:f>工作表1!D6:D6</xm:f>
              <xm:sqref>R6</xm:sqref>
            </x14:sparkline>
            <x14:sparkline>
              <xm:f>工作表1!D7:D7</xm:f>
              <xm:sqref>R7</xm:sqref>
            </x14:sparkline>
            <x14:sparkline>
              <xm:f>工作表1!D8:D8</xm:f>
              <xm:sqref>R8</xm:sqref>
            </x14:sparkline>
            <x14:sparkline>
              <xm:f>工作表1!D9:D9</xm:f>
              <xm:sqref>R9</xm:sqref>
            </x14:sparkline>
            <x14:sparkline>
              <xm:f>工作表1!D10:D10</xm:f>
              <xm:sqref>R10</xm:sqref>
            </x14:sparkline>
            <x14:sparkline>
              <xm:f>工作表1!D11:D11</xm:f>
              <xm:sqref>R11</xm:sqref>
            </x14:sparkline>
            <x14:sparkline>
              <xm:f>工作表1!D12:D12</xm:f>
              <xm:sqref>R12</xm:sqref>
            </x14:sparkline>
            <x14:sparkline>
              <xm:f>工作表1!D13:D13</xm:f>
              <xm:sqref>R13</xm:sqref>
            </x14:sparkline>
            <x14:sparkline>
              <xm:f>工作表1!D14:D14</xm:f>
              <xm:sqref>R14</xm:sqref>
            </x14:sparkline>
            <x14:sparkline>
              <xm:f>工作表1!D15:D15</xm:f>
              <xm:sqref>R15</xm:sqref>
            </x14:sparkline>
            <x14:sparkline>
              <xm:f>工作表1!D16:D16</xm:f>
              <xm:sqref>R16</xm:sqref>
            </x14:sparkline>
            <x14:sparkline>
              <xm:f>工作表1!D17:D17</xm:f>
              <xm:sqref>R17</xm:sqref>
            </x14:sparkline>
            <x14:sparkline>
              <xm:f>工作表1!D18:D18</xm:f>
              <xm:sqref>R18</xm:sqref>
            </x14:sparkline>
            <x14:sparkline>
              <xm:f>工作表1!D19:D19</xm:f>
              <xm:sqref>R19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R409</dc:creator>
  <cp:lastModifiedBy>JimChou</cp:lastModifiedBy>
  <dcterms:created xsi:type="dcterms:W3CDTF">2023-10-02T02:34:54Z</dcterms:created>
  <dcterms:modified xsi:type="dcterms:W3CDTF">2023-12-25T23:29:47Z</dcterms:modified>
</cp:coreProperties>
</file>